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1.41.109\zaisei04\026　財政状況資料集\R6財政状況資料集\03_組合せ分析・ストック情報項目除く（3月末公表分_R5年度決算)\07_完成版\"/>
    </mc:Choice>
  </mc:AlternateContent>
  <xr:revisionPtr revIDLastSave="0" documentId="13_ncr:1_{462B0F63-4040-4E52-B31C-8951703D5166}" xr6:coauthVersionLast="47" xr6:coauthVersionMax="47" xr10:uidLastSave="{00000000-0000-0000-0000-000000000000}"/>
  <bookViews>
    <workbookView xWindow="-120" yWindow="-120" windowWidth="18960" windowHeight="12120" tabRatio="71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AM34" i="10" l="1"/>
  <c r="AM35" i="10" s="1"/>
  <c r="BW34" i="10" l="1"/>
  <c r="BW35" i="10" s="1"/>
  <c r="BW36" i="10" s="1"/>
  <c r="BW37" i="10" s="1"/>
  <c r="BW38" i="10" s="1"/>
  <c r="BW39" i="10" s="1"/>
</calcChain>
</file>

<file path=xl/sharedStrings.xml><?xml version="1.0" encoding="utf-8"?>
<sst xmlns="http://schemas.openxmlformats.org/spreadsheetml/2006/main" count="1168" uniqueCount="564">
  <si>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</si>
  <si>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</si>
  <si>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</si>
  <si>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</si>
  <si>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</si>
  <si>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</si>
  <si>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</si>
  <si>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</si>
  <si>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</si>
  <si>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</si>
  <si>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</si>
  <si>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</si>
  <si>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</si>
  <si>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</si>
  <si>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</si>
  <si>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</si>
  <si>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</si>
  <si>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</si>
  <si>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</si>
  <si>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</si>
  <si>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</si>
  <si>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</si>
  <si>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</si>
  <si>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</si>
  <si>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</si>
  <si>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</si>
  <si>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</si>
  <si>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</si>
  <si>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</si>
  <si>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</si>
  <si>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</si>
  <si>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</si>
  <si>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</si>
  <si>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</si>
  <si>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</si>
  <si>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</si>
  <si>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</si>
  <si>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</si>
  <si>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</si>
  <si>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</si>
  <si>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</si>
  <si>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</si>
  <si>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</si>
  <si>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</si>
  <si>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</si>
  <si>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</si>
  <si>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</si>
  <si>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</si>
  <si>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</si>
  <si>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</si>
  <si>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</si>
  <si>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</si>
  <si>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</si>
  <si>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</si>
  <si>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</si>
  <si>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</si>
  <si>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</si>
  <si>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</si>
  <si>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</si>
  <si>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</si>
  <si>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</si>
  <si>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</si>
  <si>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</si>
  <si>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</si>
  <si>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</si>
  <si>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</si>
  <si>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</si>
  <si>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</si>
  <si>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</si>
  <si>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</si>
  <si>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</si>
  <si>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</si>
  <si>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</si>
  <si>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</si>
  <si>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</si>
  <si>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</si>
  <si>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</si>
  <si>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</si>
  <si>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</si>
  <si>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</si>
  <si>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</si>
  <si>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</si>
  <si>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</si>
  <si>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</si>
  <si>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</si>
  <si>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</si>
  <si>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</si>
  <si>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</si>
  <si>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</si>
  <si>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</si>
  <si>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</si>
  <si>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</si>
  <si>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</si>
  <si>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</si>
  <si>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設楽町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</si>
  <si>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</si>
  <si>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</si>
  <si>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</si>
  <si>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</si>
  <si>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</si>
  <si>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</si>
  <si>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</si>
  <si>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</si>
  <si>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</si>
  <si>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</si>
  <si>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</si>
  <si>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</si>
  <si>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</si>
  <si>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</si>
  <si>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</si>
  <si>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</si>
  <si>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</si>
  <si>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</si>
  <si>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</si>
  <si>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</si>
  <si>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</si>
  <si>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</si>
  <si>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</si>
  <si>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</si>
  <si>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</si>
  <si>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</si>
  <si>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</si>
  <si>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</si>
  <si>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</si>
  <si>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</si>
  <si>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</si>
  <si>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</si>
  <si>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</si>
  <si>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</si>
  <si>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</si>
  <si>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</si>
  <si>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</si>
  <si>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</si>
  <si>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</si>
  <si>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</si>
  <si>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</si>
  <si>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</si>
  <si>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</si>
  <si>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</si>
  <si>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</si>
  <si>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</si>
  <si>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</si>
  <si>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6"/>
  </si>
  <si>
    <t>うち日本人(％)</t>
    <phoneticPr fontId="5"/>
  </si>
  <si>
    <t>-3.4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</si>
  <si>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</si>
  <si>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</si>
  <si>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</si>
  <si>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</si>
  <si>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</si>
  <si>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</si>
  <si>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</si>
  <si>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</si>
  <si>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</si>
  <si>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</si>
  <si>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</si>
  <si>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</si>
  <si>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</si>
  <si>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</si>
  <si>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</si>
  <si>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</si>
  <si>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</si>
  <si>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</si>
  <si>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</si>
  <si>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</si>
  <si>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</si>
  <si>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</si>
  <si>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</si>
  <si>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</si>
  <si>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</si>
  <si>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</si>
  <si>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</si>
  <si>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</si>
  <si>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</si>
  <si>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</si>
  <si>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</si>
  <si>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</si>
  <si>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</si>
  <si>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</si>
  <si>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</si>
  <si>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</si>
  <si>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</si>
  <si>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</si>
  <si>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</si>
  <si>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</si>
  <si>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</si>
  <si>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</si>
  <si>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</si>
  <si>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</si>
  <si>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</si>
  <si>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</si>
  <si>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</si>
  <si>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</si>
  <si>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</si>
  <si>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</si>
  <si>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</si>
  <si>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</si>
  <si>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</si>
  <si>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</si>
  <si>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</si>
  <si>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</si>
  <si>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</si>
  <si>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</si>
  <si>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愛知県設楽町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</si>
  <si>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</si>
  <si>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</si>
  <si>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</si>
  <si>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</si>
  <si>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</si>
  <si>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</si>
  <si>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</si>
  <si>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</si>
  <si>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</si>
  <si>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</si>
  <si>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</si>
  <si>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</si>
  <si>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</si>
  <si>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</si>
  <si>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</si>
  <si>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</si>
  <si>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</si>
  <si>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</si>
  <si>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</si>
  <si>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</si>
  <si>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</si>
  <si>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</si>
  <si>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</si>
  <si>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</si>
  <si>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</si>
  <si>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</si>
  <si>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</si>
  <si>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</si>
  <si>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</si>
  <si>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</si>
  <si>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</si>
  <si>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</si>
  <si>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</si>
  <si>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</si>
  <si>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</si>
  <si>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</si>
  <si>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</si>
  <si>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</si>
  <si>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</si>
  <si>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</si>
  <si>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</si>
  <si>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</si>
  <si>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</si>
  <si>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</si>
  <si>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</si>
  <si>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</si>
  <si>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</si>
  <si>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</si>
  <si>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</si>
  <si>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</si>
  <si>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</si>
  <si>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</si>
  <si>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</si>
  <si>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</si>
  <si>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</si>
  <si>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</si>
  <si>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</si>
  <si>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</si>
  <si>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</si>
  <si>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</si>
  <si>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</si>
  <si>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</si>
  <si>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</si>
  <si>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</si>
  <si>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</si>
  <si>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</si>
  <si>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</si>
  <si>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</si>
  <si>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</si>
  <si>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</si>
  <si>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</si>
  <si>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</si>
  <si>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</si>
  <si>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</si>
  <si>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</si>
  <si>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</si>
  <si>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</si>
  <si>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</si>
  <si>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</si>
  <si>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</si>
  <si>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</si>
  <si>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</si>
  <si>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</si>
  <si>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</si>
  <si>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</si>
  <si>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</si>
  <si>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</si>
  <si>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</si>
  <si>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</si>
  <si>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</si>
  <si>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</si>
  <si>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</si>
  <si>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</si>
  <si>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</si>
  <si>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</si>
  <si>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</si>
  <si>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</si>
  <si>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</si>
  <si>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</si>
  <si>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</si>
  <si>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</si>
  <si>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</si>
  <si>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</si>
  <si>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</si>
  <si>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</si>
  <si>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</si>
  <si>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</si>
  <si>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</si>
  <si>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</si>
  <si>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</si>
  <si>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</si>
  <si>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</si>
  <si>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</si>
  <si>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</si>
  <si>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</si>
  <si>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</si>
  <si>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</si>
  <si>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</si>
  <si>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</si>
  <si>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</si>
  <si>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</si>
  <si>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</si>
  <si>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</si>
  <si>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</si>
  <si>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</si>
  <si>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</si>
  <si>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</si>
  <si>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</si>
  <si>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</si>
  <si>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</si>
  <si>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</si>
  <si>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</si>
  <si>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</si>
  <si>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</si>
  <si>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</si>
  <si>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</si>
  <si>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</si>
  <si>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</si>
  <si>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</si>
  <si>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</si>
  <si>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</si>
  <si>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</si>
  <si>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</si>
  <si>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</si>
  <si>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</si>
  <si>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</si>
  <si>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</si>
  <si>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</si>
  <si>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</si>
  <si>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</si>
  <si>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愛知県設楽町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</si>
  <si>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</si>
  <si>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</si>
  <si>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</si>
  <si>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</si>
  <si>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</si>
  <si>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</si>
  <si>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</si>
  <si>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</si>
  <si>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</si>
  <si>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</si>
  <si>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</si>
  <si>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</si>
  <si>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</si>
  <si>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</si>
  <si>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</si>
  <si>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</si>
  <si>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</si>
  <si>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</si>
  <si>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</si>
  <si>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</si>
  <si>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町営バス特別会計</t>
    <phoneticPr fontId="5"/>
  </si>
  <si>
    <t>つぐ診療所特別会計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</si>
  <si>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</si>
  <si>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</si>
  <si>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</si>
  <si>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</si>
  <si>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</si>
  <si>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</si>
  <si>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</si>
  <si>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</si>
  <si>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</si>
  <si>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</si>
  <si>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</si>
  <si>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</si>
  <si>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</si>
  <si>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</si>
  <si>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</si>
  <si>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簡易水道事業会計</t>
    <phoneticPr fontId="5"/>
  </si>
  <si>
    <t>法適用企業</t>
    <phoneticPr fontId="5"/>
  </si>
  <si>
    <t>下水道事業会計（特定環境公共下水+農業集落排水）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</si>
  <si>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</si>
  <si>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</si>
  <si>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</si>
  <si>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</si>
  <si>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</si>
  <si>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</si>
  <si>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</si>
  <si>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</si>
  <si>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</si>
  <si>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</si>
  <si>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</si>
  <si>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</si>
  <si>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</si>
  <si>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</si>
  <si>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</si>
  <si>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</si>
  <si>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</si>
  <si>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</si>
  <si>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</si>
  <si>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</si>
  <si>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</si>
  <si>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</si>
  <si>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</si>
  <si>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</si>
  <si>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</si>
  <si>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</si>
  <si>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</si>
  <si>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</si>
  <si>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</si>
  <si>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</si>
  <si>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</si>
  <si>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</si>
  <si>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</si>
  <si>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</si>
  <si>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</si>
  <si>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</si>
  <si>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</si>
  <si>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</si>
  <si>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</si>
  <si>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</si>
  <si>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</si>
  <si>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</si>
  <si>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</si>
  <si>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</si>
  <si>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</si>
  <si>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</si>
  <si>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</si>
  <si>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</si>
  <si>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</si>
  <si>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</si>
  <si>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</si>
  <si>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</si>
  <si>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</si>
  <si>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</si>
  <si>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</si>
  <si>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</si>
  <si>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</si>
  <si>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</si>
  <si>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</si>
  <si>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</si>
  <si>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</si>
  <si>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</si>
  <si>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</si>
  <si>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</si>
  <si>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</si>
  <si>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</si>
  <si>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</si>
  <si>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</si>
  <si>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</si>
  <si>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</si>
  <si>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</si>
  <si>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</si>
  <si>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</si>
  <si>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</si>
  <si>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</si>
  <si>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</si>
  <si>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</si>
  <si>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</si>
  <si>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</si>
  <si>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</si>
  <si>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</si>
  <si>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</si>
  <si>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</si>
  <si>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</si>
  <si>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</si>
  <si>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</si>
  <si>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</si>
  <si>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</si>
  <si>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</si>
  <si>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</si>
  <si>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</si>
  <si>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</si>
  <si>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</si>
  <si>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</si>
  <si>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</si>
  <si>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</si>
  <si>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</si>
  <si>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</si>
  <si>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</si>
  <si>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</si>
  <si>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</si>
  <si>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</si>
  <si>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</si>
  <si>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</si>
  <si>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</si>
  <si>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</si>
  <si>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</si>
  <si>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</si>
  <si>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</si>
  <si>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</si>
  <si>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</si>
  <si>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</si>
  <si>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</si>
  <si>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</si>
  <si>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</si>
  <si>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</si>
  <si>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</si>
  <si>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</si>
  <si>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</si>
  <si>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</si>
  <si>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</si>
  <si>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</si>
  <si>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</si>
  <si>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</si>
  <si>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</si>
  <si>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</si>
  <si>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</si>
  <si>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</si>
  <si>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</si>
  <si>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</si>
  <si>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</si>
  <si>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</si>
  <si>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</si>
  <si>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</si>
  <si>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</si>
  <si>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</si>
  <si>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0.96</t>
  </si>
  <si>
    <t>▲ 14.22</t>
  </si>
  <si>
    <t>▲ 3.15</t>
  </si>
  <si>
    <t>簡易水道事業会計</t>
  </si>
  <si>
    <t>下水道事業会計（特定環境公共下水+農業集落排水）</t>
  </si>
  <si>
    <t>一般会計</t>
  </si>
  <si>
    <t>町営バス特別会計</t>
  </si>
  <si>
    <t>つぐ診療所特別会計</t>
  </si>
  <si>
    <t>国民健康保険特別会計</t>
  </si>
  <si>
    <t>後期高齢者医療保険特別会計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</si>
  <si>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</si>
  <si>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</si>
  <si>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</si>
  <si>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</si>
  <si>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</si>
  <si>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</si>
  <si>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</si>
  <si>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</si>
  <si>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</si>
  <si>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愛知県市町村職員退職手当組合</t>
    <rPh sb="0" eb="8">
      <t>アイチケンシチョウソンショクイン</t>
    </rPh>
    <rPh sb="8" eb="10">
      <t>タイショク</t>
    </rPh>
    <rPh sb="10" eb="12">
      <t>テアテ</t>
    </rPh>
    <rPh sb="12" eb="14">
      <t>クミアイ</t>
    </rPh>
    <phoneticPr fontId="2"/>
  </si>
  <si>
    <t>-</t>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</si>
  <si>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</si>
  <si>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20">
      <t>コウキコウレイシャ</t>
    </rPh>
    <rPh sb="20" eb="22">
      <t>イリョウ</t>
    </rPh>
    <rPh sb="22" eb="26">
      <t>トクベツカイケイ</t>
    </rPh>
    <phoneticPr fontId="2"/>
  </si>
  <si>
    <t>北設広域事務組合</t>
    <rPh sb="0" eb="8">
      <t>ホクセツコウイキジムクミアイ</t>
    </rPh>
    <phoneticPr fontId="2"/>
  </si>
  <si>
    <t>東三河広域連合（一般会計）</t>
    <rPh sb="0" eb="3">
      <t>ヒガシミカワ</t>
    </rPh>
    <rPh sb="3" eb="7">
      <t>コウイキレンゴウ</t>
    </rPh>
    <rPh sb="8" eb="12">
      <t>イッパンカイケイ</t>
    </rPh>
    <phoneticPr fontId="2"/>
  </si>
  <si>
    <t>東三河広域連合（介護保険特別会計）</t>
    <rPh sb="0" eb="3">
      <t>ヒガシミカワ</t>
    </rPh>
    <rPh sb="3" eb="7">
      <t>コウイキレンゴウ</t>
    </rPh>
    <rPh sb="8" eb="12">
      <t>カイゴホケン</t>
    </rPh>
    <rPh sb="12" eb="16">
      <t>トクベツカイケイ</t>
    </rPh>
    <phoneticPr fontId="2"/>
  </si>
  <si>
    <t>設楽町ふるさと創生基金</t>
    <rPh sb="0" eb="3">
      <t>シタラチョウ</t>
    </rPh>
    <rPh sb="7" eb="9">
      <t>ソウセイ</t>
    </rPh>
    <rPh sb="9" eb="11">
      <t>キキン</t>
    </rPh>
    <phoneticPr fontId="5"/>
  </si>
  <si>
    <t>設楽町公共施設総合管理基金</t>
    <rPh sb="0" eb="3">
      <t>シタラチョウ</t>
    </rPh>
    <rPh sb="3" eb="5">
      <t>コウキョウ</t>
    </rPh>
    <rPh sb="5" eb="7">
      <t>シセツ</t>
    </rPh>
    <rPh sb="7" eb="9">
      <t>ソウゴウ</t>
    </rPh>
    <rPh sb="9" eb="11">
      <t>カンリ</t>
    </rPh>
    <rPh sb="11" eb="13">
      <t>キキン</t>
    </rPh>
    <phoneticPr fontId="5"/>
  </si>
  <si>
    <t>設楽町教育振興基金</t>
    <rPh sb="0" eb="3">
      <t>シタラチョウ</t>
    </rPh>
    <rPh sb="3" eb="5">
      <t>キョウイク</t>
    </rPh>
    <rPh sb="5" eb="7">
      <t>シンコウ</t>
    </rPh>
    <rPh sb="7" eb="9">
      <t>キキン</t>
    </rPh>
    <phoneticPr fontId="5"/>
  </si>
  <si>
    <t>森づくり基金</t>
    <rPh sb="0" eb="1">
      <t>モリ</t>
    </rPh>
    <rPh sb="4" eb="6">
      <t>キキン</t>
    </rPh>
    <phoneticPr fontId="5"/>
  </si>
  <si>
    <t>農林業振興基金</t>
    <rPh sb="0" eb="3">
      <t>ノウリンギョウ</t>
    </rPh>
    <rPh sb="3" eb="7">
      <t>シンコウキキン</t>
    </rPh>
    <phoneticPr fontId="2"/>
  </si>
  <si>
    <t>－</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</si>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</sst>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301035</c:v>
                </c:pt>
                <c:pt idx="2">
                  <c:v>330026</c:v>
                </c:pt>
                <c:pt idx="3">
                  <c:v>278179</c:v>
                </c:pt>
                <c:pt idx="4">
                  <c:v>283153</c:v>
                </c:pt>
              </c:numCache>
            </c:numRef>
          </c:val>
          <c:smooth val="0"/>
          <c:extLst>
            <c:ext xmlns:c16="http://schemas.microsoft.com/office/drawing/2014/chart" uri="{C3380CC4-5D6E-409C-BE32-E72D297353CC}">
              <c16:uniqueId val="{00000000-B44A-4382-8829-A7918DC792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429828</c:v>
                </c:pt>
                <c:pt idx="1">
                  <c:v>455667</c:v>
                </c:pt>
                <c:pt idx="2">
                  <c:v>195058</c:v>
                </c:pt>
                <c:pt idx="3">
                  <c:v>209389</c:v>
                </c:pt>
                <c:pt idx="4">
                  <c:v>195574</c:v>
                </c:pt>
              </c:numCache>
            </c:numRef>
          </c:val>
          <c:smooth val="0"/>
          <c:extLst>
            <c:ext xmlns:c16="http://schemas.microsoft.com/office/drawing/2014/chart" uri="{C3380CC4-5D6E-409C-BE32-E72D297353CC}">
              <c16:uniqueId val="{00000001-B44A-4382-8829-A7918DC792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1.61</c:v>
                </c:pt>
                <c:pt idx="1">
                  <c:v>2.08</c:v>
                </c:pt>
                <c:pt idx="2">
                  <c:v>3.49</c:v>
                </c:pt>
                <c:pt idx="3">
                  <c:v>1.93</c:v>
                </c:pt>
                <c:pt idx="4">
                  <c:v>3.21</c:v>
                </c:pt>
              </c:numCache>
            </c:numRef>
          </c:val>
          <c:extLst>
            <c:ext xmlns:c16="http://schemas.microsoft.com/office/drawing/2014/chart" uri="{C3380CC4-5D6E-409C-BE32-E72D297353CC}">
              <c16:uniqueId val="{00000000-F06C-4E57-82D4-FA0E0A3F36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83.26</c:v>
                </c:pt>
                <c:pt idx="1">
                  <c:v>79.709999999999994</c:v>
                </c:pt>
                <c:pt idx="2">
                  <c:v>83.46</c:v>
                </c:pt>
                <c:pt idx="3">
                  <c:v>73.05</c:v>
                </c:pt>
                <c:pt idx="4">
                  <c:v>68.53</c:v>
                </c:pt>
              </c:numCache>
            </c:numRef>
          </c:val>
          <c:extLst>
            <c:ext xmlns:c16="http://schemas.microsoft.com/office/drawing/2014/chart" uri="{C3380CC4-5D6E-409C-BE32-E72D297353CC}">
              <c16:uniqueId val="{00000001-F06C-4E57-82D4-FA0E0A3F36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-0.96</c:v>
                </c:pt>
                <c:pt idx="1">
                  <c:v>0.61</c:v>
                </c:pt>
                <c:pt idx="2">
                  <c:v>11.28</c:v>
                </c:pt>
                <c:pt idx="3">
                  <c:v>-14.22</c:v>
                </c:pt>
                <c:pt idx="4">
                  <c:v>-3.15</c:v>
                </c:pt>
              </c:numCache>
            </c:numRef>
          </c:val>
          <c:smooth val="0"/>
          <c:extLst>
            <c:ext xmlns:c16="http://schemas.microsoft.com/office/drawing/2014/chart" uri="{C3380CC4-5D6E-409C-BE32-E72D297353CC}">
              <c16:uniqueId val="{00000002-F06C-4E57-82D4-FA0E0A3F36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22.84</c:v>
                </c:pt>
                <c:pt idx="8">
                  <c:v>0</c:v>
                </c:pt>
                <c:pt idx="9">
                  <c:v>0</c:v>
                </c:pt>
              </c:numCache>
            </c:numRef>
          </c:val>
          <c:extLst>
            <c:ext xmlns:c16="http://schemas.microsoft.com/office/drawing/2014/chart" uri="{C3380CC4-5D6E-409C-BE32-E72D297353CC}">
              <c16:uniqueId val="{00000000-E69D-4AB4-919D-1F401E727D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9D-4AB4-919D-1F401E727DB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69D-4AB4-919D-1F401E727DB8}"/>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69D-4AB4-919D-1F401E727DB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0.2</c:v>
                </c:pt>
                <c:pt idx="4">
                  <c:v>#N/A</c:v>
                </c:pt>
                <c:pt idx="5">
                  <c:v>0</c:v>
                </c:pt>
                <c:pt idx="6">
                  <c:v>#N/A</c:v>
                </c:pt>
                <c:pt idx="7">
                  <c:v>0</c:v>
                </c:pt>
                <c:pt idx="8">
                  <c:v>#N/A</c:v>
                </c:pt>
                <c:pt idx="9">
                  <c:v>0</c:v>
                </c:pt>
              </c:numCache>
            </c:numRef>
          </c:val>
          <c:extLst>
            <c:ext xmlns:c16="http://schemas.microsoft.com/office/drawing/2014/chart" uri="{C3380CC4-5D6E-409C-BE32-E72D297353CC}">
              <c16:uniqueId val="{00000004-E69D-4AB4-919D-1F401E727DB8}"/>
            </c:ext>
          </c:extLst>
        </c:ser>
        <c:ser>
          <c:idx val="5"/>
          <c:order val="5"/>
          <c:tx>
            <c:strRef>
              <c:f>データシート!$A$32</c:f>
              <c:strCache>
                <c:ptCount val="1"/>
                <c:pt idx="0">
                  <c:v>つぐ診療所特別会計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69D-4AB4-919D-1F401E727DB8}"/>
            </c:ext>
          </c:extLst>
        </c:ser>
        <c:ser>
          <c:idx val="6"/>
          <c:order val="6"/>
          <c:tx>
            <c:strRef>
              <c:f>データシート!$A$33</c:f>
              <c:strCache>
                <c:ptCount val="1"/>
                <c:pt idx="0">
                  <c:v>町営バス特別会計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E69D-4AB4-919D-1F401E727DB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1.61</c:v>
                </c:pt>
                <c:pt idx="2">
                  <c:v>#N/A</c:v>
                </c:pt>
                <c:pt idx="3">
                  <c:v>2.09</c:v>
                </c:pt>
                <c:pt idx="4">
                  <c:v>#N/A</c:v>
                </c:pt>
                <c:pt idx="5">
                  <c:v>3.49</c:v>
                </c:pt>
                <c:pt idx="6">
                  <c:v>#N/A</c:v>
                </c:pt>
                <c:pt idx="7">
                  <c:v>1.93</c:v>
                </c:pt>
                <c:pt idx="8">
                  <c:v>#N/A</c:v>
                </c:pt>
                <c:pt idx="9">
                  <c:v>3.2</c:v>
                </c:pt>
              </c:numCache>
            </c:numRef>
          </c:val>
          <c:extLst>
            <c:ext xmlns:c16="http://schemas.microsoft.com/office/drawing/2014/chart" uri="{C3380CC4-5D6E-409C-BE32-E72D297353CC}">
              <c16:uniqueId val="{00000007-E69D-4AB4-919D-1F401E727DB8}"/>
            </c:ext>
          </c:extLst>
        </c:ser>
        <c:ser>
          <c:idx val="8"/>
          <c:order val="8"/>
          <c:tx>
            <c:strRef>
              <c:f>データシート!$A$35</c:f>
              <c:strCache>
                <c:ptCount val="1"/>
                <c:pt idx="0">
                  <c:v>下水道事業会計（特定環境公共下水+農業集落排水）</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8.11</c:v>
                </c:pt>
              </c:numCache>
            </c:numRef>
          </c:val>
          <c:extLst>
            <c:ext xmlns:c16="http://schemas.microsoft.com/office/drawing/2014/chart" uri="{C3380CC4-5D6E-409C-BE32-E72D297353CC}">
              <c16:uniqueId val="{00000008-E69D-4AB4-919D-1F401E727DB8}"/>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12.57</c:v>
                </c:pt>
              </c:numCache>
            </c:numRef>
          </c:val>
          <c:extLst>
            <c:ext xmlns:c16="http://schemas.microsoft.com/office/drawing/2014/chart" uri="{C3380CC4-5D6E-409C-BE32-E72D297353CC}">
              <c16:uniqueId val="{00000009-E69D-4AB4-919D-1F401E727D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470</c:v>
                </c:pt>
                <c:pt idx="5">
                  <c:v>455</c:v>
                </c:pt>
                <c:pt idx="8">
                  <c:v>449</c:v>
                </c:pt>
                <c:pt idx="11">
                  <c:v>434</c:v>
                </c:pt>
                <c:pt idx="14">
                  <c:v>452</c:v>
                </c:pt>
              </c:numCache>
            </c:numRef>
          </c:val>
          <c:extLst>
            <c:ext xmlns:c16="http://schemas.microsoft.com/office/drawing/2014/chart" uri="{C3380CC4-5D6E-409C-BE32-E72D297353CC}">
              <c16:uniqueId val="{00000000-2168-4E70-80FB-8C276CB7D9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2168-4E70-80FB-8C276CB7D9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68-4E70-80FB-8C276CB7D9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68-4E70-80FB-8C276CB7D9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90</c:v>
                </c:pt>
                <c:pt idx="3">
                  <c:v>91</c:v>
                </c:pt>
                <c:pt idx="6">
                  <c:v>97</c:v>
                </c:pt>
                <c:pt idx="9">
                  <c:v>116</c:v>
                </c:pt>
                <c:pt idx="12">
                  <c:v>111</c:v>
                </c:pt>
              </c:numCache>
            </c:numRef>
          </c:val>
          <c:extLst>
            <c:ext xmlns:c16="http://schemas.microsoft.com/office/drawing/2014/chart" uri="{C3380CC4-5D6E-409C-BE32-E72D297353CC}">
              <c16:uniqueId val="{00000004-2168-4E70-80FB-8C276CB7D9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68-4E70-80FB-8C276CB7D9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68-4E70-80FB-8C276CB7D9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520</c:v>
                </c:pt>
                <c:pt idx="3">
                  <c:v>512</c:v>
                </c:pt>
                <c:pt idx="6">
                  <c:v>522</c:v>
                </c:pt>
                <c:pt idx="9">
                  <c:v>540</c:v>
                </c:pt>
                <c:pt idx="12">
                  <c:v>569</c:v>
                </c:pt>
              </c:numCache>
            </c:numRef>
          </c:val>
          <c:extLst>
            <c:ext xmlns:c16="http://schemas.microsoft.com/office/drawing/2014/chart" uri="{C3380CC4-5D6E-409C-BE32-E72D297353CC}">
              <c16:uniqueId val="{00000007-2168-4E70-80FB-8C276CB7D9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140</c:v>
                </c:pt>
                <c:pt idx="2">
                  <c:v>#N/A</c:v>
                </c:pt>
                <c:pt idx="3">
                  <c:v>#N/A</c:v>
                </c:pt>
                <c:pt idx="4">
                  <c:v>148</c:v>
                </c:pt>
                <c:pt idx="5">
                  <c:v>#N/A</c:v>
                </c:pt>
                <c:pt idx="6">
                  <c:v>#N/A</c:v>
                </c:pt>
                <c:pt idx="7">
                  <c:v>170</c:v>
                </c:pt>
                <c:pt idx="8">
                  <c:v>#N/A</c:v>
                </c:pt>
                <c:pt idx="9">
                  <c:v>#N/A</c:v>
                </c:pt>
                <c:pt idx="10">
                  <c:v>223</c:v>
                </c:pt>
                <c:pt idx="11">
                  <c:v>#N/A</c:v>
                </c:pt>
                <c:pt idx="12">
                  <c:v>#N/A</c:v>
                </c:pt>
                <c:pt idx="13">
                  <c:v>228</c:v>
                </c:pt>
                <c:pt idx="14">
                  <c:v>#N/A</c:v>
                </c:pt>
              </c:numCache>
            </c:numRef>
          </c:val>
          <c:smooth val="0"/>
          <c:extLst>
            <c:ext xmlns:c16="http://schemas.microsoft.com/office/drawing/2014/chart" uri="{C3380CC4-5D6E-409C-BE32-E72D297353CC}">
              <c16:uniqueId val="{00000008-2168-4E70-80FB-8C276CB7D9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4938</c:v>
                </c:pt>
                <c:pt idx="5">
                  <c:v>5448</c:v>
                </c:pt>
                <c:pt idx="8">
                  <c:v>5482</c:v>
                </c:pt>
                <c:pt idx="11">
                  <c:v>5414</c:v>
                </c:pt>
                <c:pt idx="14">
                  <c:v>5315</c:v>
                </c:pt>
              </c:numCache>
            </c:numRef>
          </c:val>
          <c:extLst>
            <c:ext xmlns:c16="http://schemas.microsoft.com/office/drawing/2014/chart" uri="{C3380CC4-5D6E-409C-BE32-E72D297353CC}">
              <c16:uniqueId val="{00000000-7C33-430A-A89E-57880521AD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C33-430A-A89E-57880521AD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3872</c:v>
                </c:pt>
                <c:pt idx="5">
                  <c:v>3889</c:v>
                </c:pt>
                <c:pt idx="8">
                  <c:v>4258</c:v>
                </c:pt>
                <c:pt idx="11">
                  <c:v>3838</c:v>
                </c:pt>
                <c:pt idx="14">
                  <c:v>3766</c:v>
                </c:pt>
              </c:numCache>
            </c:numRef>
          </c:val>
          <c:extLst>
            <c:ext xmlns:c16="http://schemas.microsoft.com/office/drawing/2014/chart" uri="{C3380CC4-5D6E-409C-BE32-E72D297353CC}">
              <c16:uniqueId val="{00000002-7C33-430A-A89E-57880521AD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33-430A-A89E-57880521AD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33-430A-A89E-57880521AD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33-430A-A89E-57880521AD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1533</c:v>
                </c:pt>
                <c:pt idx="3">
                  <c:v>1482</c:v>
                </c:pt>
                <c:pt idx="6">
                  <c:v>1431</c:v>
                </c:pt>
                <c:pt idx="9">
                  <c:v>1439</c:v>
                </c:pt>
                <c:pt idx="12">
                  <c:v>1399</c:v>
                </c:pt>
              </c:numCache>
            </c:numRef>
          </c:val>
          <c:extLst>
            <c:ext xmlns:c16="http://schemas.microsoft.com/office/drawing/2014/chart" uri="{C3380CC4-5D6E-409C-BE32-E72D297353CC}">
              <c16:uniqueId val="{00000006-7C33-430A-A89E-57880521AD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C33-430A-A89E-57880521AD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936</c:v>
                </c:pt>
                <c:pt idx="3">
                  <c:v>951</c:v>
                </c:pt>
                <c:pt idx="6">
                  <c:v>939</c:v>
                </c:pt>
                <c:pt idx="9">
                  <c:v>991</c:v>
                </c:pt>
                <c:pt idx="12">
                  <c:v>1034</c:v>
                </c:pt>
              </c:numCache>
            </c:numRef>
          </c:val>
          <c:extLst>
            <c:ext xmlns:c16="http://schemas.microsoft.com/office/drawing/2014/chart" uri="{C3380CC4-5D6E-409C-BE32-E72D297353CC}">
              <c16:uniqueId val="{00000008-7C33-430A-A89E-57880521AD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33-430A-A89E-57880521AD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5825</c:v>
                </c:pt>
                <c:pt idx="3">
                  <c:v>6600</c:v>
                </c:pt>
                <c:pt idx="6">
                  <c:v>6730</c:v>
                </c:pt>
                <c:pt idx="9">
                  <c:v>6654</c:v>
                </c:pt>
                <c:pt idx="12">
                  <c:v>6566</c:v>
                </c:pt>
              </c:numCache>
            </c:numRef>
          </c:val>
          <c:extLst>
            <c:ext xmlns:c16="http://schemas.microsoft.com/office/drawing/2014/chart" uri="{C3380CC4-5D6E-409C-BE32-E72D297353CC}">
              <c16:uniqueId val="{0000000A-7C33-430A-A89E-57880521AD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C33-430A-A89E-57880521AD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2880</c:v>
                </c:pt>
                <c:pt idx="1">
                  <c:v>2457</c:v>
                </c:pt>
                <c:pt idx="2">
                  <c:v>2308</c:v>
                </c:pt>
              </c:numCache>
            </c:numRef>
          </c:val>
          <c:extLst>
            <c:ext xmlns:c16="http://schemas.microsoft.com/office/drawing/2014/chart" uri="{C3380CC4-5D6E-409C-BE32-E72D297353CC}">
              <c16:uniqueId val="{00000000-18E0-45F6-90B3-DE6127B405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552</c:v>
                </c:pt>
                <c:pt idx="1">
                  <c:v>553</c:v>
                </c:pt>
                <c:pt idx="2">
                  <c:v>567</c:v>
                </c:pt>
              </c:numCache>
            </c:numRef>
          </c:val>
          <c:extLst>
            <c:ext xmlns:c16="http://schemas.microsoft.com/office/drawing/2014/chart" uri="{C3380CC4-5D6E-409C-BE32-E72D297353CC}">
              <c16:uniqueId val="{00000001-18E0-45F6-90B3-DE6127B405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774</c:v>
                </c:pt>
                <c:pt idx="1">
                  <c:v>776</c:v>
                </c:pt>
                <c:pt idx="2">
                  <c:v>756</c:v>
                </c:pt>
              </c:numCache>
            </c:numRef>
          </c:val>
          <c:extLst>
            <c:ext xmlns:c16="http://schemas.microsoft.com/office/drawing/2014/chart" uri="{C3380CC4-5D6E-409C-BE32-E72D297353CC}">
              <c16:uniqueId val="{00000002-18E0-45F6-90B3-DE6127B405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実質</a:t>
          </a:r>
          <a:r>
            <a:rPr kumimoji="1" lang="ja-JP" altLang="ja-JP" sz="1100" b="0" i="0" baseline="0">
              <a:solidFill>
                <a:schemeClr val="dk1"/>
              </a:solidFill>
              <a:effectLst/>
              <a:latin typeface="+mn-lt"/>
              <a:ea typeface="+mn-ea"/>
              <a:cs typeface="+mn-cs"/>
            </a:rPr>
            <a:t>公債費比率の分子は、</a:t>
          </a:r>
          <a:r>
            <a:rPr kumimoji="1" lang="en-US" altLang="ja-JP" sz="1100" b="0" i="0" baseline="0">
              <a:solidFill>
                <a:schemeClr val="dk1"/>
              </a:solidFill>
              <a:effectLst/>
              <a:latin typeface="+mn-lt"/>
              <a:ea typeface="+mn-ea"/>
              <a:cs typeface="+mn-cs"/>
            </a:rPr>
            <a:t>H27</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にかけて</a:t>
          </a:r>
          <a:r>
            <a:rPr kumimoji="1" lang="en-US" altLang="ja-JP" sz="1100" b="0" i="0" baseline="0">
              <a:solidFill>
                <a:schemeClr val="dk1"/>
              </a:solidFill>
              <a:effectLst/>
              <a:latin typeface="+mn-lt"/>
              <a:ea typeface="+mn-ea"/>
              <a:cs typeface="+mn-cs"/>
            </a:rPr>
            <a:t>49</a:t>
          </a:r>
          <a:r>
            <a:rPr kumimoji="1" lang="ja-JP" altLang="ja-JP" sz="1100" b="0" i="0" baseline="0">
              <a:solidFill>
                <a:schemeClr val="dk1"/>
              </a:solidFill>
              <a:effectLst/>
              <a:latin typeface="+mn-lt"/>
              <a:ea typeface="+mn-ea"/>
              <a:cs typeface="+mn-cs"/>
            </a:rPr>
            <a:t>百万円減少しているが、</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にかけて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にかけて</a:t>
          </a:r>
          <a:r>
            <a:rPr kumimoji="1" lang="ja-JP" altLang="en-US" sz="1100" b="0" i="0" baseline="0">
              <a:solidFill>
                <a:schemeClr val="dk1"/>
              </a:solidFill>
              <a:effectLst/>
              <a:latin typeface="+mn-lt"/>
              <a:ea typeface="+mn-ea"/>
              <a:cs typeface="+mn-cs"/>
            </a:rPr>
            <a:t>も</a:t>
          </a:r>
          <a:r>
            <a:rPr kumimoji="1" lang="en-US" altLang="ja-JP" sz="1100" b="0" i="0" baseline="0">
              <a:solidFill>
                <a:schemeClr val="dk1"/>
              </a:solidFill>
              <a:effectLst/>
              <a:latin typeface="+mn-lt"/>
              <a:ea typeface="+mn-ea"/>
              <a:cs typeface="+mn-cs"/>
            </a:rPr>
            <a:t>53</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a:t>
          </a:r>
          <a:r>
            <a:rPr kumimoji="1" lang="en-US" altLang="ja-JP" sz="1100" b="0" i="0" baseline="0">
              <a:solidFill>
                <a:schemeClr val="dk1"/>
              </a:solidFill>
              <a:effectLst/>
              <a:latin typeface="+mn-lt"/>
              <a:ea typeface="+mn-ea"/>
              <a:cs typeface="+mn-cs"/>
            </a:rPr>
            <a:t>R4</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にかけて更に</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百万円増</a:t>
          </a:r>
          <a:r>
            <a:rPr kumimoji="1" lang="ja-JP" altLang="ja-JP" sz="1100" b="0" i="0" baseline="0">
              <a:solidFill>
                <a:schemeClr val="dk1"/>
              </a:solidFill>
              <a:effectLst/>
              <a:latin typeface="+mn-lt"/>
              <a:ea typeface="+mn-ea"/>
              <a:cs typeface="+mn-cs"/>
            </a:rPr>
            <a:t>額した。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町債発行については普通交付税基準財政需要額算入率の高い過疎債・緊防債等を</a:t>
          </a:r>
          <a:r>
            <a:rPr kumimoji="1" lang="ja-JP" altLang="en-US" sz="1100" b="0" i="0" baseline="0">
              <a:solidFill>
                <a:schemeClr val="dk1"/>
              </a:solidFill>
              <a:effectLst/>
              <a:latin typeface="+mn-lt"/>
              <a:ea typeface="+mn-ea"/>
              <a:cs typeface="+mn-cs"/>
            </a:rPr>
            <a:t>中心に</a:t>
          </a:r>
          <a:r>
            <a:rPr kumimoji="1" lang="ja-JP" altLang="ja-JP" sz="1100" b="0" i="0" baseline="0">
              <a:solidFill>
                <a:schemeClr val="dk1"/>
              </a:solidFill>
              <a:effectLst/>
              <a:latin typeface="+mn-lt"/>
              <a:ea typeface="+mn-ea"/>
              <a:cs typeface="+mn-cs"/>
            </a:rPr>
            <a:t>借入</a:t>
          </a:r>
          <a:r>
            <a:rPr kumimoji="1" lang="ja-JP" altLang="en-US" sz="1100" b="0" i="0" baseline="0">
              <a:solidFill>
                <a:schemeClr val="dk1"/>
              </a:solidFill>
              <a:effectLst/>
              <a:latin typeface="+mn-lt"/>
              <a:ea typeface="+mn-ea"/>
              <a:cs typeface="+mn-cs"/>
            </a:rPr>
            <a:t>たものの、高止まりの状況が数年継続するものと想定しているため、借入額と償還額及び残高を適正に管理し、実質公債費比率の急激な上昇に対応していく。</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満期一括償還地方債の償還財源としては積立をしていない。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将来負担比率の分子は、</a:t>
          </a:r>
          <a:r>
            <a:rPr kumimoji="1" lang="en-US" altLang="ja-JP" sz="1000" b="0" i="0" baseline="0">
              <a:solidFill>
                <a:schemeClr val="dk1"/>
              </a:solidFill>
              <a:effectLst/>
              <a:latin typeface="+mn-lt"/>
              <a:ea typeface="+mn-ea"/>
              <a:cs typeface="+mn-cs"/>
            </a:rPr>
            <a:t>R4</a:t>
          </a:r>
          <a:r>
            <a:rPr kumimoji="1" lang="ja-JP" altLang="ja-JP" sz="1000" b="0" i="0" baseline="0">
              <a:solidFill>
                <a:schemeClr val="dk1"/>
              </a:solidFill>
              <a:effectLst/>
              <a:latin typeface="+mn-lt"/>
              <a:ea typeface="+mn-ea"/>
              <a:cs typeface="+mn-cs"/>
            </a:rPr>
            <a:t>から</a:t>
          </a:r>
          <a:r>
            <a:rPr kumimoji="1" lang="en-US" altLang="ja-JP" sz="1000" b="0" i="0" baseline="0">
              <a:solidFill>
                <a:schemeClr val="dk1"/>
              </a:solidFill>
              <a:effectLst/>
              <a:latin typeface="+mn-lt"/>
              <a:ea typeface="+mn-ea"/>
              <a:cs typeface="+mn-cs"/>
            </a:rPr>
            <a:t>R5</a:t>
          </a:r>
          <a:r>
            <a:rPr kumimoji="1" lang="ja-JP" altLang="ja-JP" sz="1000" b="0" i="0" baseline="0">
              <a:solidFill>
                <a:schemeClr val="dk1"/>
              </a:solidFill>
              <a:effectLst/>
              <a:latin typeface="+mn-lt"/>
              <a:ea typeface="+mn-ea"/>
              <a:cs typeface="+mn-cs"/>
            </a:rPr>
            <a:t>にかけて</a:t>
          </a:r>
          <a:r>
            <a:rPr kumimoji="1" lang="en-US" altLang="ja-JP" sz="1000" b="0" i="0" baseline="0">
              <a:solidFill>
                <a:schemeClr val="dk1"/>
              </a:solidFill>
              <a:effectLst/>
              <a:latin typeface="+mn-lt"/>
              <a:ea typeface="+mn-ea"/>
              <a:cs typeface="+mn-cs"/>
            </a:rPr>
            <a:t>86</a:t>
          </a:r>
          <a:r>
            <a:rPr kumimoji="1" lang="ja-JP" altLang="ja-JP" sz="1000" b="0" i="0" baseline="0">
              <a:solidFill>
                <a:schemeClr val="dk1"/>
              </a:solidFill>
              <a:effectLst/>
              <a:latin typeface="+mn-lt"/>
              <a:ea typeface="+mn-ea"/>
              <a:cs typeface="+mn-cs"/>
            </a:rPr>
            <a:t>百万円増加している。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Ｈ</a:t>
          </a:r>
          <a:r>
            <a:rPr kumimoji="1" lang="en-US" altLang="ja-JP" sz="1000" b="0" i="0" baseline="0">
              <a:solidFill>
                <a:schemeClr val="dk1"/>
              </a:solidFill>
              <a:effectLst/>
              <a:latin typeface="+mn-lt"/>
              <a:ea typeface="+mn-ea"/>
              <a:cs typeface="+mn-cs"/>
            </a:rPr>
            <a:t>30</a:t>
          </a:r>
          <a:r>
            <a:rPr kumimoji="1" lang="ja-JP" altLang="ja-JP" sz="1000" b="0" i="0" baseline="0">
              <a:solidFill>
                <a:schemeClr val="dk1"/>
              </a:solidFill>
              <a:effectLst/>
              <a:latin typeface="+mn-lt"/>
              <a:ea typeface="+mn-ea"/>
              <a:cs typeface="+mn-cs"/>
            </a:rPr>
            <a:t>までは、新規借入が減少し、一般会計等に係る地方債現在高及び公営企業債等繰入見込額が減少したことにより、将来負担比率の分子が減少したと考えられる。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Ｈ</a:t>
          </a:r>
          <a:r>
            <a:rPr kumimoji="1" lang="en-US" altLang="ja-JP" sz="1000" b="0" i="0" baseline="0">
              <a:solidFill>
                <a:schemeClr val="dk1"/>
              </a:solidFill>
              <a:effectLst/>
              <a:latin typeface="+mn-lt"/>
              <a:ea typeface="+mn-ea"/>
              <a:cs typeface="+mn-cs"/>
            </a:rPr>
            <a:t>30</a:t>
          </a:r>
          <a:r>
            <a:rPr kumimoji="1" lang="ja-JP" altLang="ja-JP" sz="1000" b="0" i="0" baseline="0">
              <a:solidFill>
                <a:schemeClr val="dk1"/>
              </a:solidFill>
              <a:effectLst/>
              <a:latin typeface="+mn-lt"/>
              <a:ea typeface="+mn-ea"/>
              <a:cs typeface="+mn-cs"/>
            </a:rPr>
            <a:t>からＲ</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にかけては、近年の設楽ダム建設事業に係る地域整備事業の事業費が増加したことにより町債発行額が増加し、一般会計等に係る地方債現在高が増加したことにより、将来負担比率の分子が増加したと考えられ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Ｒ</a:t>
          </a:r>
          <a:r>
            <a:rPr kumimoji="1" lang="en-US" altLang="ja-JP" sz="1000" b="0" i="0" baseline="0">
              <a:solidFill>
                <a:schemeClr val="dk1"/>
              </a:solidFill>
              <a:effectLst/>
              <a:latin typeface="+mn-lt"/>
              <a:ea typeface="+mn-ea"/>
              <a:cs typeface="+mn-cs"/>
            </a:rPr>
            <a:t>3</a:t>
          </a:r>
          <a:r>
            <a:rPr kumimoji="1" lang="ja-JP" altLang="ja-JP" sz="1000" b="0" i="0" baseline="0">
              <a:solidFill>
                <a:schemeClr val="dk1"/>
              </a:solidFill>
              <a:effectLst/>
              <a:latin typeface="+mn-lt"/>
              <a:ea typeface="+mn-ea"/>
              <a:cs typeface="+mn-cs"/>
            </a:rPr>
            <a:t>については、歳出額の減額により充当可能基金が増額したため、将来負担比率の分子が減少に転じた。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ja-JP" altLang="en-US" sz="1000" b="0" i="0" baseline="0">
              <a:solidFill>
                <a:schemeClr val="dk1"/>
              </a:solidFill>
              <a:effectLst/>
              <a:latin typeface="+mn-lt"/>
              <a:ea typeface="+mn-ea"/>
              <a:cs typeface="+mn-cs"/>
            </a:rPr>
            <a:t>Ｒ</a:t>
          </a:r>
          <a:r>
            <a:rPr kumimoji="1" lang="en-US" altLang="ja-JP" sz="1000" b="0" i="0" baseline="0">
              <a:solidFill>
                <a:schemeClr val="dk1"/>
              </a:solidFill>
              <a:effectLst/>
              <a:latin typeface="+mn-lt"/>
              <a:ea typeface="+mn-ea"/>
              <a:cs typeface="+mn-cs"/>
            </a:rPr>
            <a:t>4</a:t>
          </a:r>
          <a:r>
            <a:rPr kumimoji="1" lang="ja-JP" altLang="ja-JP" sz="1000" b="0" i="0" baseline="0">
              <a:solidFill>
                <a:schemeClr val="dk1"/>
              </a:solidFill>
              <a:effectLst/>
              <a:latin typeface="+mn-lt"/>
              <a:ea typeface="+mn-ea"/>
              <a:cs typeface="+mn-cs"/>
            </a:rPr>
            <a:t>は公営企業会計準備のために財政調整基金を大きく取り崩したこともあり、増加となっている。</a:t>
          </a:r>
          <a:endParaRPr kumimoji="1" lang="en-US" altLang="ja-JP" sz="10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effectLst/>
            </a:rPr>
            <a:t>　</a:t>
          </a:r>
          <a:r>
            <a:rPr kumimoji="1" lang="ja-JP" altLang="en-US" sz="1000" b="0" i="0" baseline="0">
              <a:solidFill>
                <a:schemeClr val="dk1"/>
              </a:solidFill>
              <a:effectLst/>
              <a:latin typeface="+mn-lt"/>
              <a:ea typeface="+mn-ea"/>
              <a:cs typeface="+mn-cs"/>
            </a:rPr>
            <a:t>Ｒ</a:t>
          </a:r>
          <a:r>
            <a:rPr kumimoji="1" lang="en-US" altLang="ja-JP" sz="1000" b="0" i="0" baseline="0">
              <a:solidFill>
                <a:schemeClr val="dk1"/>
              </a:solidFill>
              <a:effectLst/>
              <a:latin typeface="+mn-lt"/>
              <a:ea typeface="+mn-ea"/>
              <a:cs typeface="+mn-cs"/>
            </a:rPr>
            <a:t>5</a:t>
          </a:r>
          <a:r>
            <a:rPr kumimoji="1" lang="ja-JP" altLang="en-US" sz="1000" b="0" i="0" baseline="0">
              <a:solidFill>
                <a:schemeClr val="dk1"/>
              </a:solidFill>
              <a:effectLst/>
              <a:latin typeface="+mn-lt"/>
              <a:ea typeface="+mn-ea"/>
              <a:cs typeface="+mn-cs"/>
            </a:rPr>
            <a:t>も充当可能基金の取崩しにより増加となった。</a:t>
          </a:r>
          <a:endParaRPr kumimoji="1" lang="en-US" altLang="ja-JP" sz="10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baseline="0">
              <a:solidFill>
                <a:schemeClr val="dk1"/>
              </a:solidFill>
              <a:effectLst/>
              <a:latin typeface="+mn-lt"/>
              <a:ea typeface="+mn-ea"/>
              <a:cs typeface="+mn-cs"/>
            </a:rPr>
            <a:t>　今後は、設楽ダム建設</a:t>
          </a:r>
          <a:r>
            <a:rPr kumimoji="1" lang="ja-JP" altLang="en-US" sz="1000" b="0" i="0" baseline="0">
              <a:solidFill>
                <a:schemeClr val="dk1"/>
              </a:solidFill>
              <a:effectLst/>
              <a:latin typeface="+mn-lt"/>
              <a:ea typeface="+mn-ea"/>
              <a:cs typeface="+mn-cs"/>
            </a:rPr>
            <a:t>工事延伸</a:t>
          </a:r>
          <a:r>
            <a:rPr kumimoji="1" lang="ja-JP" altLang="ja-JP" sz="1000" b="0" i="0" baseline="0">
              <a:solidFill>
                <a:schemeClr val="dk1"/>
              </a:solidFill>
              <a:effectLst/>
              <a:latin typeface="+mn-lt"/>
              <a:ea typeface="+mn-ea"/>
              <a:cs typeface="+mn-cs"/>
            </a:rPr>
            <a:t>に係る水源地域整備事業、水源地域振興事業</a:t>
          </a:r>
          <a:r>
            <a:rPr kumimoji="1" lang="ja-JP" altLang="en-US" sz="1000" b="0" i="0" baseline="0">
              <a:solidFill>
                <a:schemeClr val="dk1"/>
              </a:solidFill>
              <a:effectLst/>
              <a:latin typeface="+mn-lt"/>
              <a:ea typeface="+mn-ea"/>
              <a:cs typeface="+mn-cs"/>
            </a:rPr>
            <a:t>の見直しや北設情報ネットワークの民間移行に係る経費に対する</a:t>
          </a:r>
          <a:r>
            <a:rPr kumimoji="1" lang="ja-JP" altLang="ja-JP" sz="1000" b="0" i="0" baseline="0">
              <a:solidFill>
                <a:schemeClr val="dk1"/>
              </a:solidFill>
              <a:effectLst/>
              <a:latin typeface="+mn-lt"/>
              <a:ea typeface="+mn-ea"/>
              <a:cs typeface="+mn-cs"/>
            </a:rPr>
            <a:t>町債借入の増加が予想されるため、適切な財源運営に努める必要がある。</a:t>
          </a:r>
          <a:endParaRPr lang="ja-JP" altLang="ja-JP" sz="10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愛知県設楽町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からＲ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比較（△</a:t>
          </a:r>
          <a:r>
            <a:rPr kumimoji="1" lang="en-US" altLang="ja-JP" sz="1100" b="0" i="0" baseline="0">
              <a:solidFill>
                <a:schemeClr val="dk1"/>
              </a:solidFill>
              <a:effectLst/>
              <a:latin typeface="+mn-lt"/>
              <a:ea typeface="+mn-ea"/>
              <a:cs typeface="+mn-cs"/>
            </a:rPr>
            <a:t>155</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増加要因：定期預金による利子積立（各基金）</a:t>
          </a:r>
          <a:r>
            <a:rPr kumimoji="1" lang="ja-JP" altLang="en-US" sz="1100" b="0" i="0" baseline="0">
              <a:solidFill>
                <a:schemeClr val="dk1"/>
              </a:solidFill>
              <a:effectLst/>
              <a:latin typeface="+mn-lt"/>
              <a:ea typeface="+mn-ea"/>
              <a:cs typeface="+mn-cs"/>
            </a:rPr>
            <a:t>による増加、減債基金（普通交付税追加交付分の内、臨財債償還費充当分）：</a:t>
          </a:r>
          <a:r>
            <a:rPr kumimoji="1" lang="en-US" altLang="ja-JP" sz="1100" b="0" i="0" baseline="0">
              <a:solidFill>
                <a:schemeClr val="dk1"/>
              </a:solidFill>
              <a:effectLst/>
              <a:latin typeface="+mn-lt"/>
              <a:ea typeface="+mn-ea"/>
              <a:cs typeface="+mn-cs"/>
            </a:rPr>
            <a:t>14</a:t>
          </a:r>
          <a:r>
            <a:rPr kumimoji="1" lang="ja-JP" altLang="en-US" sz="1100" b="0" i="0" baseline="0">
              <a:solidFill>
                <a:schemeClr val="dk1"/>
              </a:solidFill>
              <a:effectLst/>
              <a:latin typeface="+mn-lt"/>
              <a:ea typeface="+mn-ea"/>
              <a:cs typeface="+mn-cs"/>
            </a:rPr>
            <a:t>百万円の増加、交通安全施策推進基金（新規造成）：</a:t>
          </a:r>
          <a:r>
            <a:rPr kumimoji="1" lang="en-US" altLang="ja-JP" sz="1100" b="0" i="0" baseline="0">
              <a:solidFill>
                <a:schemeClr val="dk1"/>
              </a:solidFill>
              <a:effectLst/>
              <a:latin typeface="+mn-lt"/>
              <a:ea typeface="+mn-ea"/>
              <a:cs typeface="+mn-cs"/>
            </a:rPr>
            <a:t>17</a:t>
          </a:r>
          <a:r>
            <a:rPr kumimoji="1" lang="ja-JP" altLang="en-US" sz="1100" b="0" i="0" baseline="0">
              <a:solidFill>
                <a:schemeClr val="dk1"/>
              </a:solidFill>
              <a:effectLst/>
              <a:latin typeface="+mn-lt"/>
              <a:ea typeface="+mn-ea"/>
              <a:cs typeface="+mn-cs"/>
            </a:rPr>
            <a:t>百万円の増加。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減少要因：財政調整基金</a:t>
          </a:r>
          <a:r>
            <a:rPr kumimoji="1" lang="ja-JP" altLang="en-US" sz="1100" b="0" i="0" baseline="0">
              <a:solidFill>
                <a:schemeClr val="dk1"/>
              </a:solidFill>
              <a:effectLst/>
              <a:latin typeface="+mn-lt"/>
              <a:ea typeface="+mn-ea"/>
              <a:cs typeface="+mn-cs"/>
            </a:rPr>
            <a:t>：財源調整のため</a:t>
          </a:r>
          <a:r>
            <a:rPr kumimoji="1" lang="en-US" altLang="ja-JP" sz="1100" b="0" i="0" baseline="0">
              <a:solidFill>
                <a:schemeClr val="dk1"/>
              </a:solidFill>
              <a:effectLst/>
              <a:latin typeface="+mn-lt"/>
              <a:ea typeface="+mn-ea"/>
              <a:cs typeface="+mn-cs"/>
            </a:rPr>
            <a:t>150</a:t>
          </a:r>
          <a:r>
            <a:rPr kumimoji="1" lang="ja-JP" altLang="en-US" sz="1100" b="0" i="0" baseline="0">
              <a:solidFill>
                <a:schemeClr val="dk1"/>
              </a:solidFill>
              <a:effectLst/>
              <a:latin typeface="+mn-lt"/>
              <a:ea typeface="+mn-ea"/>
              <a:cs typeface="+mn-cs"/>
            </a:rPr>
            <a:t>百万円を取崩したことによる減少、地域福祉基金：国保特会基金への積み増しのための</a:t>
          </a:r>
          <a:r>
            <a:rPr kumimoji="1" lang="en-US" altLang="ja-JP" sz="1100" b="0" i="0" baseline="0">
              <a:solidFill>
                <a:schemeClr val="dk1"/>
              </a:solidFill>
              <a:effectLst/>
              <a:latin typeface="+mn-lt"/>
              <a:ea typeface="+mn-ea"/>
              <a:cs typeface="+mn-cs"/>
            </a:rPr>
            <a:t>54</a:t>
          </a:r>
          <a:r>
            <a:rPr kumimoji="1" lang="ja-JP" altLang="en-US" sz="1100" b="0" i="0" baseline="0">
              <a:solidFill>
                <a:schemeClr val="dk1"/>
              </a:solidFill>
              <a:effectLst/>
              <a:latin typeface="+mn-lt"/>
              <a:ea typeface="+mn-ea"/>
              <a:cs typeface="+mn-cs"/>
            </a:rPr>
            <a:t>百万円を取崩したことによる減少。</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普通交付税について、合併算定替特例がＲ</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で終了となったこと、人口減少による測定単位が減少することなどにより、今後、交付額が減少していくことが想定される。施設の老朽化に伴い町債を活用しにくい維持経費が今後も増加していくことが考えられるため、ダム建設後の体制も踏まえ、各基金の使途目的に応じた財源として最低限の取崩しを行っていく。</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設楽町</a:t>
          </a:r>
          <a:r>
            <a:rPr kumimoji="1" lang="ja-JP" altLang="ja-JP" sz="1100" b="0" i="0" baseline="0">
              <a:solidFill>
                <a:schemeClr val="dk1"/>
              </a:solidFill>
              <a:effectLst/>
              <a:latin typeface="+mn-lt"/>
              <a:ea typeface="+mn-ea"/>
              <a:cs typeface="+mn-cs"/>
            </a:rPr>
            <a:t>ふるさと創生基金：「自ら考え自ら行う地域づくり事業」を実施するため</a:t>
          </a:r>
          <a:r>
            <a:rPr kumimoji="1" lang="ja-JP" altLang="en-US" sz="1100" b="0" i="0" baseline="0">
              <a:solidFill>
                <a:schemeClr val="dk1"/>
              </a:solidFill>
              <a:effectLst/>
              <a:latin typeface="+mn-lt"/>
              <a:ea typeface="+mn-ea"/>
              <a:cs typeface="+mn-cs"/>
            </a:rPr>
            <a:t>に使用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設楽町</a:t>
          </a:r>
          <a:r>
            <a:rPr kumimoji="1" lang="ja-JP" altLang="ja-JP" sz="1100" b="0" i="0" baseline="0">
              <a:solidFill>
                <a:schemeClr val="dk1"/>
              </a:solidFill>
              <a:effectLst/>
              <a:latin typeface="+mn-lt"/>
              <a:ea typeface="+mn-ea"/>
              <a:cs typeface="+mn-cs"/>
            </a:rPr>
            <a:t>公共施設等総合管理基金：公共施設の整備、更新、統廃合及び長寿命化などを計画的に行うため</a:t>
          </a:r>
          <a:r>
            <a:rPr kumimoji="1" lang="ja-JP" altLang="en-US" sz="1100" b="0" i="0" baseline="0">
              <a:solidFill>
                <a:schemeClr val="dk1"/>
              </a:solidFill>
              <a:effectLst/>
              <a:latin typeface="+mn-lt"/>
              <a:ea typeface="+mn-ea"/>
              <a:cs typeface="+mn-cs"/>
            </a:rPr>
            <a:t>に使用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設楽町</a:t>
          </a:r>
          <a:r>
            <a:rPr kumimoji="1" lang="ja-JP" altLang="ja-JP" sz="1100" b="0" i="0" baseline="0">
              <a:solidFill>
                <a:schemeClr val="dk1"/>
              </a:solidFill>
              <a:effectLst/>
              <a:latin typeface="+mn-lt"/>
              <a:ea typeface="+mn-ea"/>
              <a:cs typeface="+mn-cs"/>
            </a:rPr>
            <a:t>教育振興基金：教育の振興に必要な財源を確保するため</a:t>
          </a:r>
          <a:r>
            <a:rPr kumimoji="1" lang="ja-JP" altLang="en-US" sz="1100" b="0" i="0" baseline="0">
              <a:solidFill>
                <a:schemeClr val="dk1"/>
              </a:solidFill>
              <a:effectLst/>
              <a:latin typeface="+mn-lt"/>
              <a:ea typeface="+mn-ea"/>
              <a:cs typeface="+mn-cs"/>
            </a:rPr>
            <a:t>に使用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設楽町</a:t>
          </a:r>
          <a:r>
            <a:rPr kumimoji="1" lang="ja-JP" altLang="ja-JP" sz="1100" b="0" i="0" baseline="0">
              <a:solidFill>
                <a:schemeClr val="dk1"/>
              </a:solidFill>
              <a:effectLst/>
              <a:latin typeface="+mn-lt"/>
              <a:ea typeface="+mn-ea"/>
              <a:cs typeface="+mn-cs"/>
            </a:rPr>
            <a:t>ふるさと創生基金：定期預金による利子積立を</a:t>
          </a:r>
          <a:r>
            <a:rPr kumimoji="1" lang="ja-JP" altLang="en-US" sz="1100" b="0" i="0" baseline="0">
              <a:solidFill>
                <a:schemeClr val="dk1"/>
              </a:solidFill>
              <a:effectLst/>
              <a:latin typeface="+mn-lt"/>
              <a:ea typeface="+mn-ea"/>
              <a:cs typeface="+mn-cs"/>
            </a:rPr>
            <a:t>行い増加した</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設楽町</a:t>
          </a:r>
          <a:r>
            <a:rPr kumimoji="1" lang="ja-JP" altLang="ja-JP" sz="1100" b="0" i="0" baseline="0">
              <a:solidFill>
                <a:schemeClr val="dk1"/>
              </a:solidFill>
              <a:effectLst/>
              <a:latin typeface="+mn-lt"/>
              <a:ea typeface="+mn-ea"/>
              <a:cs typeface="+mn-cs"/>
            </a:rPr>
            <a:t>公共施設等総合管理基金：施設整備</a:t>
          </a:r>
          <a:r>
            <a:rPr kumimoji="1" lang="ja-JP" altLang="en-US" sz="1100" b="0" i="0" baseline="0">
              <a:solidFill>
                <a:schemeClr val="dk1"/>
              </a:solidFill>
              <a:effectLst/>
              <a:latin typeface="+mn-lt"/>
              <a:ea typeface="+mn-ea"/>
              <a:cs typeface="+mn-cs"/>
            </a:rPr>
            <a:t>のために借り入れた起債の償還</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充てる</a:t>
          </a:r>
          <a:r>
            <a:rPr kumimoji="1" lang="ja-JP" altLang="ja-JP" sz="1100" b="0" i="0" baseline="0">
              <a:solidFill>
                <a:schemeClr val="dk1"/>
              </a:solidFill>
              <a:effectLst/>
              <a:latin typeface="+mn-lt"/>
              <a:ea typeface="+mn-ea"/>
              <a:cs typeface="+mn-cs"/>
            </a:rPr>
            <a:t>財源として取崩し</a:t>
          </a:r>
          <a:r>
            <a:rPr kumimoji="1" lang="ja-JP" altLang="en-US" sz="1100" b="0" i="0" baseline="0">
              <a:solidFill>
                <a:schemeClr val="dk1"/>
              </a:solidFill>
              <a:effectLst/>
              <a:latin typeface="+mn-lt"/>
              <a:ea typeface="+mn-ea"/>
              <a:cs typeface="+mn-cs"/>
            </a:rPr>
            <a:t>に伴い減少した。</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設楽町</a:t>
          </a:r>
          <a:r>
            <a:rPr kumimoji="1" lang="ja-JP" altLang="ja-JP" sz="1100" b="0" i="0" baseline="0">
              <a:solidFill>
                <a:schemeClr val="dk1"/>
              </a:solidFill>
              <a:effectLst/>
              <a:latin typeface="+mn-lt"/>
              <a:ea typeface="+mn-ea"/>
              <a:cs typeface="+mn-cs"/>
            </a:rPr>
            <a:t>教育振興基金：定期預金による利子積立を</a:t>
          </a:r>
          <a:r>
            <a:rPr kumimoji="1" lang="ja-JP" altLang="en-US" sz="1100" b="0" i="0" baseline="0">
              <a:solidFill>
                <a:schemeClr val="dk1"/>
              </a:solidFill>
              <a:effectLst/>
              <a:latin typeface="+mn-lt"/>
              <a:ea typeface="+mn-ea"/>
              <a:cs typeface="+mn-cs"/>
            </a:rPr>
            <a:t>行った</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百万円）</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森づくり基金：森林環境譲与税受入額より充当対象事業費が減少したため、充当しきれなかった分の積立により増加した。</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普通交付税について、合併算定替特例がＲ</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で終了となったこと、人口減少による測定単位が減少することなどにより、今後、交付額が減少することが予想され、今後は、基金一般積立（利子積立以外）を行うことは難しいと考える。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特段の目標額・目標年次等はないが、財政調整基金の取崩し状況を踏まえ、各基金の使途目的に応じた財源として、最低限の取崩しを行っていく。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からＲ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比較（△</a:t>
          </a:r>
          <a:r>
            <a:rPr kumimoji="1" lang="en-US" altLang="ja-JP" sz="1100" b="0" i="0" baseline="0">
              <a:solidFill>
                <a:schemeClr val="dk1"/>
              </a:solidFill>
              <a:effectLst/>
              <a:latin typeface="+mn-lt"/>
              <a:ea typeface="+mn-ea"/>
              <a:cs typeface="+mn-cs"/>
            </a:rPr>
            <a:t>149</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歳入不足分の財源調整のための取崩しを行ったことにより減額となった。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人口減の町勢を鑑みると、今後継続して基金積立（利子積立以外）を行うことは難しいと考える。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当初予算編成時に過度な財政調整基金（一般財源）の取崩しに頼らない歳出削減と歳入確保による財政スリム化に継続して取り組んでいく。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からＲ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比較（</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普通交付税の追加交付に伴い、</a:t>
          </a:r>
          <a:r>
            <a:rPr kumimoji="1" lang="en-US" altLang="ja-JP" sz="1100" b="0" i="0" baseline="0">
              <a:solidFill>
                <a:schemeClr val="dk1"/>
              </a:solidFill>
              <a:effectLst/>
              <a:latin typeface="+mn-lt"/>
              <a:ea typeface="+mn-ea"/>
              <a:cs typeface="+mn-cs"/>
            </a:rPr>
            <a:t>R6.7</a:t>
          </a:r>
          <a:r>
            <a:rPr kumimoji="1" lang="ja-JP" altLang="en-US" sz="1100" b="0" i="0" baseline="0">
              <a:solidFill>
                <a:schemeClr val="dk1"/>
              </a:solidFill>
              <a:effectLst/>
              <a:latin typeface="+mn-lt"/>
              <a:ea typeface="+mn-ea"/>
              <a:cs typeface="+mn-cs"/>
            </a:rPr>
            <a:t>の臨時財政対策債償還額に充てる額の積立を実施したことにより増加した。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普通交付税の合併算定替特例について、Ｒ</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で終了となったこと、人口減少による測定単位の減少などにより、今後減少が予想され、今後は、</a:t>
          </a:r>
          <a:r>
            <a:rPr kumimoji="1" lang="ja-JP" altLang="en-US" sz="1100" b="0" i="0" baseline="0">
              <a:solidFill>
                <a:schemeClr val="dk1"/>
              </a:solidFill>
              <a:effectLst/>
              <a:latin typeface="+mn-lt"/>
              <a:ea typeface="+mn-ea"/>
              <a:cs typeface="+mn-cs"/>
            </a:rPr>
            <a:t>基本的に</a:t>
          </a:r>
          <a:r>
            <a:rPr kumimoji="1" lang="ja-JP" altLang="ja-JP" sz="1100" b="0" i="0" baseline="0">
              <a:solidFill>
                <a:schemeClr val="dk1"/>
              </a:solidFill>
              <a:effectLst/>
              <a:latin typeface="+mn-lt"/>
              <a:ea typeface="+mn-ea"/>
              <a:cs typeface="+mn-cs"/>
            </a:rPr>
            <a:t>基金積立（利子積立以外）を行うことは難しいと考える。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今後の公債費の高止まり傾向が続くため、必要に応じ</a:t>
          </a:r>
          <a:r>
            <a:rPr kumimoji="1" lang="ja-JP" altLang="ja-JP" sz="1100" b="0" i="0" baseline="0">
              <a:solidFill>
                <a:schemeClr val="dk1"/>
              </a:solidFill>
              <a:effectLst/>
              <a:latin typeface="+mn-lt"/>
              <a:ea typeface="+mn-ea"/>
              <a:cs typeface="+mn-cs"/>
            </a:rPr>
            <a:t>最低限の取崩しを行っていく。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4,188
4,155
273.94
6,008,580
5,751,696
108,044
3,368,178
6,565,671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少子高齢化による人口減少やにそれに伴う税収減などから低い水準で推移しており、Ｒ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も同水準となった。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今後、人件費、公債費の増加か見込まれる中で、</a:t>
          </a:r>
          <a:r>
            <a:rPr kumimoji="1" lang="ja-JP" altLang="ja-JP" sz="1100">
              <a:solidFill>
                <a:schemeClr val="dk1"/>
              </a:solidFill>
              <a:effectLst/>
              <a:latin typeface="+mn-lt"/>
              <a:ea typeface="+mn-ea"/>
              <a:cs typeface="+mn-cs"/>
            </a:rPr>
            <a:t>適切な人員管理及び事務事業の精査を行うなど徹底的な歳出の見直しと、徴収率の向上</a:t>
          </a:r>
          <a:r>
            <a:rPr kumimoji="1" lang="ja-JP" altLang="en-US" sz="1100">
              <a:solidFill>
                <a:schemeClr val="dk1"/>
              </a:solidFill>
              <a:effectLst/>
              <a:latin typeface="+mn-lt"/>
              <a:ea typeface="+mn-ea"/>
              <a:cs typeface="+mn-cs"/>
            </a:rPr>
            <a:t>や新たな補助金の活用など</a:t>
          </a:r>
          <a:r>
            <a:rPr kumimoji="1" lang="ja-JP" altLang="ja-JP" sz="1100">
              <a:solidFill>
                <a:schemeClr val="dk1"/>
              </a:solidFill>
              <a:effectLst/>
              <a:latin typeface="+mn-lt"/>
              <a:ea typeface="+mn-ea"/>
              <a:cs typeface="+mn-cs"/>
            </a:rPr>
            <a:t>歳入の確保に努めていく。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52494</xdr:rowOff>
    </xdr:from>
    <xdr:to>
      <xdr:col>23</xdr:col>
      <xdr:colOff>133350</xdr:colOff>
      <xdr:row>44</xdr:row>
      <xdr:rowOff>60537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962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52494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52494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52494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41910</xdr:rowOff>
    </xdr:from>
    <xdr:to>
      <xdr:col>11</xdr:col>
      <xdr:colOff>82550</xdr:colOff>
      <xdr:row>44</xdr:row>
      <xdr:rowOff>143510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9737</xdr:rowOff>
    </xdr:from>
    <xdr:to>
      <xdr:col>23</xdr:col>
      <xdr:colOff>184150</xdr:colOff>
      <xdr:row>44</xdr:row>
      <xdr:rowOff>111337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1694</xdr:rowOff>
    </xdr:from>
    <xdr:to>
      <xdr:col>19</xdr:col>
      <xdr:colOff>184150</xdr:colOff>
      <xdr:row>44</xdr:row>
      <xdr:rowOff>103294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88071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算定分母である経常一般財源等の内、普通交付税の</a:t>
          </a:r>
          <a:r>
            <a:rPr kumimoji="1" lang="ja-JP" altLang="en-US" sz="1100">
              <a:solidFill>
                <a:schemeClr val="dk1"/>
              </a:solidFill>
              <a:effectLst/>
              <a:latin typeface="+mn-lt"/>
              <a:ea typeface="+mn-ea"/>
              <a:cs typeface="+mn-cs"/>
            </a:rPr>
            <a:t>追加交付等</a:t>
          </a:r>
          <a:r>
            <a:rPr kumimoji="1" lang="ja-JP" altLang="ja-JP" sz="1100">
              <a:solidFill>
                <a:schemeClr val="dk1"/>
              </a:solidFill>
              <a:effectLst/>
              <a:latin typeface="+mn-lt"/>
              <a:ea typeface="+mn-ea"/>
              <a:cs typeface="+mn-cs"/>
            </a:rPr>
            <a:t>により一般財源が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した一方で、公債費や公共施設管理などの経常経費が増加したことにより、Ｒ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数値が悪化</a:t>
          </a:r>
          <a:r>
            <a:rPr kumimoji="1" lang="ja-JP" altLang="ja-JP" sz="1100">
              <a:solidFill>
                <a:schemeClr val="dk1"/>
              </a:solidFill>
              <a:effectLst/>
              <a:latin typeface="+mn-lt"/>
              <a:ea typeface="+mn-ea"/>
              <a:cs typeface="+mn-cs"/>
            </a:rPr>
            <a:t>した。この比率についてはＲ６以降も上昇することが見込まれる。</a:t>
          </a:r>
          <a:endParaRPr lang="ja-JP" altLang="ja-JP" sz="1400">
            <a:effectLst/>
          </a:endParaRPr>
        </a:p>
        <a:p>
          <a:r>
            <a:rPr kumimoji="1" lang="ja-JP" altLang="ja-JP" sz="1100">
              <a:solidFill>
                <a:schemeClr val="dk1"/>
              </a:solidFill>
              <a:effectLst/>
              <a:latin typeface="+mn-lt"/>
              <a:ea typeface="+mn-ea"/>
              <a:cs typeface="+mn-cs"/>
            </a:rPr>
            <a:t>　今後は、①特定目的基金の減少による特財充当が難しくなることにより経常経費充当一般財源が増加する、②公債費がＲ１以降の町債発行額急増の影響で増加する、といった要因により経常収支比率は増加していくと考えら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33444</xdr:rowOff>
    </xdr:from>
    <xdr:to>
      <xdr:col>23</xdr:col>
      <xdr:colOff>133350</xdr:colOff>
      <xdr:row>60</xdr:row>
      <xdr:rowOff>97790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2044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102870</xdr:rowOff>
    </xdr:from>
    <xdr:to>
      <xdr:col>19</xdr:col>
      <xdr:colOff>133350</xdr:colOff>
      <xdr:row>60</xdr:row>
      <xdr:rowOff>33444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046970"/>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102870</xdr:rowOff>
    </xdr:from>
    <xdr:to>
      <xdr:col>15</xdr:col>
      <xdr:colOff>82550</xdr:colOff>
      <xdr:row>61</xdr:row>
      <xdr:rowOff>26881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046970"/>
          <a:ext cx="889000" cy="4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73042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2752</xdr:rowOff>
    </xdr:from>
    <xdr:to>
      <xdr:col>11</xdr:col>
      <xdr:colOff>31750</xdr:colOff>
      <xdr:row>61</xdr:row>
      <xdr:rowOff>26881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6120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52494</xdr:rowOff>
    </xdr:from>
    <xdr:to>
      <xdr:col>11</xdr:col>
      <xdr:colOff>82550</xdr:colOff>
      <xdr:row>61</xdr:row>
      <xdr:rowOff>154094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138871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37888</xdr:rowOff>
    </xdr:from>
    <xdr:to>
      <xdr:col>7</xdr:col>
      <xdr:colOff>31750</xdr:colOff>
      <xdr:row>62</xdr:row>
      <xdr:rowOff>139488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124265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63517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154094</xdr:rowOff>
    </xdr:from>
    <xdr:to>
      <xdr:col>19</xdr:col>
      <xdr:colOff>184150</xdr:colOff>
      <xdr:row>60</xdr:row>
      <xdr:rowOff>84244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94421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3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52070</xdr:rowOff>
    </xdr:from>
    <xdr:to>
      <xdr:col>15</xdr:col>
      <xdr:colOff>133350</xdr:colOff>
      <xdr:row>58</xdr:row>
      <xdr:rowOff>153670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163847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147531</xdr:rowOff>
    </xdr:from>
    <xdr:to>
      <xdr:col>11</xdr:col>
      <xdr:colOff>82550</xdr:colOff>
      <xdr:row>61</xdr:row>
      <xdr:rowOff>77681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87858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123402</xdr:rowOff>
    </xdr:from>
    <xdr:to>
      <xdr:col>7</xdr:col>
      <xdr:colOff>31750</xdr:colOff>
      <xdr:row>61</xdr:row>
      <xdr:rowOff>53552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63729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数値地形図作成業務委託や旧斎苑の解体事業</a:t>
          </a:r>
          <a:r>
            <a:rPr kumimoji="1" lang="ja-JP" altLang="en-US" sz="1100">
              <a:solidFill>
                <a:schemeClr val="dk1"/>
              </a:solidFill>
              <a:effectLst/>
              <a:latin typeface="+mn-lt"/>
              <a:ea typeface="+mn-ea"/>
              <a:cs typeface="+mn-cs"/>
            </a:rPr>
            <a:t>がＲ４に完了したため、減額となった。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傾向として、</a:t>
          </a:r>
          <a:r>
            <a:rPr kumimoji="1" lang="ja-JP" altLang="ja-JP" sz="1100" b="0" i="0" baseline="0">
              <a:solidFill>
                <a:schemeClr val="dk1"/>
              </a:solidFill>
              <a:effectLst/>
              <a:latin typeface="+mn-lt"/>
              <a:ea typeface="+mn-ea"/>
              <a:cs typeface="+mn-cs"/>
            </a:rPr>
            <a:t>町域が広大で集落が点在しているため効率的な住民サービスが難しく、小規模自治体であるため、経費のスケールメリットが得にくいことから、類似団体と比較して増加しやすくなっている。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159325</xdr:rowOff>
    </xdr:from>
    <xdr:to>
      <xdr:col>23</xdr:col>
      <xdr:colOff>133350</xdr:colOff>
      <xdr:row>81</xdr:row>
      <xdr:rowOff>161730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046775"/>
          <a:ext cx="838200" cy="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115353</xdr:rowOff>
    </xdr:from>
    <xdr:to>
      <xdr:col>19</xdr:col>
      <xdr:colOff>133350</xdr:colOff>
      <xdr:row>81</xdr:row>
      <xdr:rowOff>161730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02803"/>
          <a:ext cx="889000" cy="4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115353</xdr:rowOff>
    </xdr:from>
    <xdr:to>
      <xdr:col>15</xdr:col>
      <xdr:colOff>82550</xdr:colOff>
      <xdr:row>81</xdr:row>
      <xdr:rowOff>131962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02803"/>
          <a:ext cx="889000" cy="1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63103</xdr:rowOff>
    </xdr:from>
    <xdr:to>
      <xdr:col>11</xdr:col>
      <xdr:colOff>31750</xdr:colOff>
      <xdr:row>81</xdr:row>
      <xdr:rowOff>131962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50553"/>
          <a:ext cx="889000" cy="6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86976</xdr:rowOff>
    </xdr:from>
    <xdr:to>
      <xdr:col>11</xdr:col>
      <xdr:colOff>82550</xdr:colOff>
      <xdr:row>82</xdr:row>
      <xdr:rowOff>17126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7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1903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6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28586</xdr:rowOff>
    </xdr:from>
    <xdr:to>
      <xdr:col>7</xdr:col>
      <xdr:colOff>31750</xdr:colOff>
      <xdr:row>80</xdr:row>
      <xdr:rowOff>130186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140363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108525</xdr:rowOff>
    </xdr:from>
    <xdr:to>
      <xdr:col>23</xdr:col>
      <xdr:colOff>184150</xdr:colOff>
      <xdr:row>82</xdr:row>
      <xdr:rowOff>38675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80602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6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110930</xdr:rowOff>
    </xdr:from>
    <xdr:to>
      <xdr:col>19</xdr:col>
      <xdr:colOff>184150</xdr:colOff>
      <xdr:row>82</xdr:row>
      <xdr:rowOff>41080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25857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64553</xdr:rowOff>
    </xdr:from>
    <xdr:to>
      <xdr:col>15</xdr:col>
      <xdr:colOff>133350</xdr:colOff>
      <xdr:row>81</xdr:row>
      <xdr:rowOff>166153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5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150930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3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81162</xdr:rowOff>
    </xdr:from>
    <xdr:to>
      <xdr:col>11</xdr:col>
      <xdr:colOff>82550</xdr:colOff>
      <xdr:row>82</xdr:row>
      <xdr:rowOff>11312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21489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3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12303</xdr:rowOff>
    </xdr:from>
    <xdr:to>
      <xdr:col>7</xdr:col>
      <xdr:colOff>31750</xdr:colOff>
      <xdr:row>81</xdr:row>
      <xdr:rowOff>113903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98680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8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人事院勧告の趣旨を踏まえ、給与の適正化に努めている。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継続して、類似団体平均を下回っており、今後も引き続き給与の適正化に取り組んでいく。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160161</xdr:rowOff>
    </xdr:from>
    <xdr:to>
      <xdr:col>81</xdr:col>
      <xdr:colOff>44450</xdr:colOff>
      <xdr:row>84</xdr:row>
      <xdr:rowOff>15522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905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84</xdr:row>
      <xdr:rowOff>28928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1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28928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41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28928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41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149578</xdr:rowOff>
    </xdr:from>
    <xdr:to>
      <xdr:col>73</xdr:col>
      <xdr:colOff>44450</xdr:colOff>
      <xdr:row>84</xdr:row>
      <xdr:rowOff>79728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136172</xdr:rowOff>
    </xdr:from>
    <xdr:to>
      <xdr:col>68</xdr:col>
      <xdr:colOff>203200</xdr:colOff>
      <xdr:row>84</xdr:row>
      <xdr:rowOff>66322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89905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人口千人当たりの職員数は、町域が広大で集落が点在しているため、住民サービスを確保するため支所等を配置する必要があり、全国平均を大きく上回っている。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行政サービスを維持しつつ、適切な人員管理や職員配置の再考、近隣市町村及び北設広域事務組合、東三河広域連合等による共同処理事業の拡充など事務事業の効率化を進めていく。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162137</xdr:rowOff>
    </xdr:from>
    <xdr:to>
      <xdr:col>81</xdr:col>
      <xdr:colOff>44450</xdr:colOff>
      <xdr:row>61</xdr:row>
      <xdr:rowOff>17230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49137"/>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152284</xdr:rowOff>
    </xdr:from>
    <xdr:to>
      <xdr:col>77</xdr:col>
      <xdr:colOff>44450</xdr:colOff>
      <xdr:row>60</xdr:row>
      <xdr:rowOff>162137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39284"/>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143436</xdr:rowOff>
    </xdr:from>
    <xdr:to>
      <xdr:col>72</xdr:col>
      <xdr:colOff>203200</xdr:colOff>
      <xdr:row>60</xdr:row>
      <xdr:rowOff>152284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30436"/>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120513</xdr:rowOff>
    </xdr:from>
    <xdr:to>
      <xdr:col>68</xdr:col>
      <xdr:colOff>152400</xdr:colOff>
      <xdr:row>60</xdr:row>
      <xdr:rowOff>143436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07513"/>
          <a:ext cx="8890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110331</xdr:rowOff>
    </xdr:from>
    <xdr:to>
      <xdr:col>68</xdr:col>
      <xdr:colOff>203200</xdr:colOff>
      <xdr:row>61</xdr:row>
      <xdr:rowOff>40481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25258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147658</xdr:rowOff>
    </xdr:from>
    <xdr:to>
      <xdr:col>64</xdr:col>
      <xdr:colOff>152400</xdr:colOff>
      <xdr:row>60</xdr:row>
      <xdr:rowOff>77808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6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87985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3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137880</xdr:rowOff>
    </xdr:from>
    <xdr:to>
      <xdr:col>81</xdr:col>
      <xdr:colOff>95250</xdr:colOff>
      <xdr:row>61</xdr:row>
      <xdr:rowOff>68030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109957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9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111337</xdr:rowOff>
    </xdr:from>
    <xdr:to>
      <xdr:col>77</xdr:col>
      <xdr:colOff>95250</xdr:colOff>
      <xdr:row>61</xdr:row>
      <xdr:rowOff>41487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101484</xdr:rowOff>
    </xdr:from>
    <xdr:to>
      <xdr:col>73</xdr:col>
      <xdr:colOff>44450</xdr:colOff>
      <xdr:row>61</xdr:row>
      <xdr:rowOff>31634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16411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7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92636</xdr:rowOff>
    </xdr:from>
    <xdr:to>
      <xdr:col>68</xdr:col>
      <xdr:colOff>203200</xdr:colOff>
      <xdr:row>61</xdr:row>
      <xdr:rowOff>22786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32963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69713</xdr:rowOff>
    </xdr:from>
    <xdr:to>
      <xdr:col>64</xdr:col>
      <xdr:colOff>152400</xdr:colOff>
      <xdr:row>60</xdr:row>
      <xdr:rowOff>171313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156090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4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近年の町債発行額の増加の影響</a:t>
          </a:r>
          <a:r>
            <a:rPr kumimoji="1" lang="ja-JP" altLang="en-US" sz="1100" b="0" i="0" baseline="0">
              <a:solidFill>
                <a:schemeClr val="dk1"/>
              </a:solidFill>
              <a:effectLst/>
              <a:latin typeface="+mn-lt"/>
              <a:ea typeface="+mn-ea"/>
              <a:cs typeface="+mn-cs"/>
            </a:rPr>
            <a:t>に伴い元金償還の開始により</a:t>
          </a:r>
          <a:r>
            <a:rPr kumimoji="1" lang="ja-JP" altLang="ja-JP" sz="1100" b="0" i="0" baseline="0">
              <a:solidFill>
                <a:schemeClr val="dk1"/>
              </a:solidFill>
              <a:effectLst/>
              <a:latin typeface="+mn-lt"/>
              <a:ea typeface="+mn-ea"/>
              <a:cs typeface="+mn-cs"/>
            </a:rPr>
            <a:t>増加となった。</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今後も大型建設事業</a:t>
          </a:r>
          <a:r>
            <a:rPr kumimoji="1" lang="ja-JP" altLang="en-US" sz="1100" b="0" i="0" baseline="0">
              <a:solidFill>
                <a:schemeClr val="dk1"/>
              </a:solidFill>
              <a:effectLst/>
              <a:latin typeface="+mn-lt"/>
              <a:ea typeface="+mn-ea"/>
              <a:cs typeface="+mn-cs"/>
            </a:rPr>
            <a:t>や一部事務組合へ</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負担金に対する借入増の</a:t>
          </a:r>
          <a:r>
            <a:rPr kumimoji="1" lang="ja-JP" altLang="ja-JP" sz="1100" b="0" i="0" baseline="0">
              <a:solidFill>
                <a:schemeClr val="dk1"/>
              </a:solidFill>
              <a:effectLst/>
              <a:latin typeface="+mn-lt"/>
              <a:ea typeface="+mn-ea"/>
              <a:cs typeface="+mn-cs"/>
            </a:rPr>
            <a:t>影響によ</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公債費が</a:t>
          </a:r>
          <a:r>
            <a:rPr kumimoji="1" lang="ja-JP" altLang="en-US" sz="1100" b="0" i="0" baseline="0">
              <a:solidFill>
                <a:schemeClr val="dk1"/>
              </a:solidFill>
              <a:effectLst/>
              <a:latin typeface="+mn-lt"/>
              <a:ea typeface="+mn-ea"/>
              <a:cs typeface="+mn-cs"/>
            </a:rPr>
            <a:t>高止まりの状況が続くと</a:t>
          </a:r>
          <a:r>
            <a:rPr kumimoji="1" lang="ja-JP" altLang="ja-JP" sz="1100" b="0" i="0" baseline="0">
              <a:solidFill>
                <a:schemeClr val="dk1"/>
              </a:solidFill>
              <a:effectLst/>
              <a:latin typeface="+mn-lt"/>
              <a:ea typeface="+mn-ea"/>
              <a:cs typeface="+mn-cs"/>
            </a:rPr>
            <a:t>見込まれている。引き続き償還財源の確保について計画的かつ適切な管理を実施していく。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116417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7347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44027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1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19896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171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92287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493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48700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将来負担比率は、地方債残高が減少したことなどにより、Ｈ</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以降、将来負担比率はない状態となっている。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財政調整基金等の残高を確保しながら</a:t>
          </a:r>
          <a:r>
            <a:rPr kumimoji="1" lang="ja-JP" altLang="ja-JP" sz="1100" b="0" i="0" baseline="0">
              <a:solidFill>
                <a:schemeClr val="dk1"/>
              </a:solidFill>
              <a:effectLst/>
              <a:latin typeface="+mn-lt"/>
              <a:ea typeface="+mn-ea"/>
              <a:cs typeface="+mn-cs"/>
            </a:rPr>
            <a:t>引き続き、</a:t>
          </a:r>
          <a:r>
            <a:rPr kumimoji="1" lang="ja-JP" altLang="en-US" sz="1100" b="0" i="0" baseline="0">
              <a:solidFill>
                <a:schemeClr val="dk1"/>
              </a:solidFill>
              <a:effectLst/>
              <a:latin typeface="+mn-lt"/>
              <a:ea typeface="+mn-ea"/>
              <a:cs typeface="+mn-cs"/>
            </a:rPr>
            <a:t>事務事業の見直しによる借入額を抑制し、</a:t>
          </a:r>
          <a:r>
            <a:rPr kumimoji="1" lang="ja-JP" altLang="ja-JP" sz="1100" b="0" i="0" baseline="0">
              <a:solidFill>
                <a:schemeClr val="dk1"/>
              </a:solidFill>
              <a:effectLst/>
              <a:latin typeface="+mn-lt"/>
              <a:ea typeface="+mn-ea"/>
              <a:cs typeface="+mn-cs"/>
            </a:rPr>
            <a:t>公債費等の義務的経費の削減を目標とする行財政改革を推し進め、財政の健全化に努める。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4,188
4,155
273.94
6,008,580
5,751,696
108,044
3,368,178
6,565,671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人件費に係る経常収支比率は、</a:t>
          </a:r>
          <a:r>
            <a:rPr kumimoji="1" lang="en-US" altLang="ja-JP" sz="1100" b="0" i="0" baseline="0">
              <a:solidFill>
                <a:schemeClr val="dk1"/>
              </a:solidFill>
              <a:effectLst/>
              <a:latin typeface="+mn-lt"/>
              <a:ea typeface="+mn-ea"/>
              <a:cs typeface="+mn-cs"/>
            </a:rPr>
            <a:t>24.6</a:t>
          </a:r>
          <a:r>
            <a:rPr kumimoji="1" lang="ja-JP" altLang="ja-JP" sz="1100" b="0" i="0" baseline="0">
              <a:solidFill>
                <a:schemeClr val="dk1"/>
              </a:solidFill>
              <a:effectLst/>
              <a:latin typeface="+mn-lt"/>
              <a:ea typeface="+mn-ea"/>
              <a:cs typeface="+mn-cs"/>
            </a:rPr>
            <a:t>％と前年から</a:t>
          </a:r>
          <a:r>
            <a:rPr kumimoji="1" lang="en-US" altLang="ja-JP" sz="1100" b="0" i="0" baseline="0">
              <a:solidFill>
                <a:schemeClr val="dk1"/>
              </a:solidFill>
              <a:effectLst/>
              <a:latin typeface="+mn-lt"/>
              <a:ea typeface="+mn-ea"/>
              <a:cs typeface="+mn-cs"/>
            </a:rPr>
            <a:t>1.1</a:t>
          </a:r>
          <a:r>
            <a:rPr kumimoji="1" lang="ja-JP" altLang="en-US" sz="1100" b="0" i="0" baseline="0">
              <a:solidFill>
                <a:schemeClr val="dk1"/>
              </a:solidFill>
              <a:effectLst/>
              <a:latin typeface="+mn-lt"/>
              <a:ea typeface="+mn-ea"/>
              <a:cs typeface="+mn-cs"/>
            </a:rPr>
            <a:t>ポイントの</a:t>
          </a:r>
          <a:r>
            <a:rPr kumimoji="1" lang="ja-JP" altLang="ja-JP" sz="1100" b="0" i="0" baseline="0">
              <a:solidFill>
                <a:schemeClr val="dk1"/>
              </a:solidFill>
              <a:effectLst/>
              <a:latin typeface="+mn-lt"/>
              <a:ea typeface="+mn-ea"/>
              <a:cs typeface="+mn-cs"/>
            </a:rPr>
            <a:t>増となったが、例年と比較すると低い水準となった。</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選挙関連（県議、町議）、人事院勧告に基づく初任給アップ及び期末・勤勉手当の支給月数の引上げに伴い増額となった。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11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66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物件費に係る経常経費比率は、</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と比較</a:t>
          </a:r>
          <a:r>
            <a:rPr kumimoji="1" lang="ja-JP" altLang="en-US" sz="1100" b="0" i="0" baseline="0">
              <a:solidFill>
                <a:schemeClr val="dk1"/>
              </a:solidFill>
              <a:effectLst/>
              <a:latin typeface="+mn-lt"/>
              <a:ea typeface="+mn-ea"/>
              <a:cs typeface="+mn-cs"/>
            </a:rPr>
            <a:t>すると</a:t>
          </a:r>
          <a:r>
            <a:rPr kumimoji="1" lang="en-US" altLang="ja-JP" sz="1100" b="0" i="0" baseline="0">
              <a:solidFill>
                <a:schemeClr val="dk1"/>
              </a:solidFill>
              <a:effectLst/>
              <a:latin typeface="+mn-lt"/>
              <a:ea typeface="+mn-ea"/>
              <a:cs typeface="+mn-cs"/>
            </a:rPr>
            <a:t>0.9</a:t>
          </a:r>
          <a:r>
            <a:rPr kumimoji="1" lang="ja-JP" altLang="en-US" sz="1100" b="0" i="0" baseline="0">
              <a:solidFill>
                <a:schemeClr val="dk1"/>
              </a:solidFill>
              <a:effectLst/>
              <a:latin typeface="+mn-lt"/>
              <a:ea typeface="+mn-ea"/>
              <a:cs typeface="+mn-cs"/>
            </a:rPr>
            <a:t>ポイント増加</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4.8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主な要因は、</a:t>
          </a:r>
          <a:r>
            <a:rPr kumimoji="1" lang="ja-JP" altLang="en-US" sz="1100" b="0" i="0" baseline="0">
              <a:solidFill>
                <a:schemeClr val="dk1"/>
              </a:solidFill>
              <a:effectLst/>
              <a:latin typeface="+mn-lt"/>
              <a:ea typeface="+mn-ea"/>
              <a:cs typeface="+mn-cs"/>
            </a:rPr>
            <a:t>小水力発電事業基本設計委託、事務用パソコン購入（更新）などが影響している。</a:t>
          </a:r>
        </a:p>
        <a:p>
          <a:pPr eaLnBrk="1" fontAlgn="auto" latinLnBrk="0" hangingPunct="1"/>
          <a:r>
            <a:rPr kumimoji="1" lang="ja-JP" altLang="ja-JP" sz="1100" b="0" i="0" baseline="0">
              <a:solidFill>
                <a:schemeClr val="dk1"/>
              </a:solidFill>
              <a:effectLst/>
              <a:latin typeface="+mn-lt"/>
              <a:ea typeface="+mn-ea"/>
              <a:cs typeface="+mn-cs"/>
            </a:rPr>
            <a:t>　類似団体と比較すると下回っている状況であるが、今後も必要な財源を確保しつつ、より一層の適正化を図る必要がある。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142240</xdr:rowOff>
    </xdr:from>
    <xdr:to>
      <xdr:col>82</xdr:col>
      <xdr:colOff>107950</xdr:colOff>
      <xdr:row>14</xdr:row>
      <xdr:rowOff>5080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3710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142240</xdr:rowOff>
    </xdr:from>
    <xdr:to>
      <xdr:col>78</xdr:col>
      <xdr:colOff>69850</xdr:colOff>
      <xdr:row>14</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3710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81280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168910</xdr:rowOff>
    </xdr:from>
    <xdr:to>
      <xdr:col>69</xdr:col>
      <xdr:colOff>92075</xdr:colOff>
      <xdr:row>14</xdr:row>
      <xdr:rowOff>81280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397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125730</xdr:rowOff>
    </xdr:from>
    <xdr:to>
      <xdr:col>82</xdr:col>
      <xdr:colOff>158750</xdr:colOff>
      <xdr:row>14</xdr:row>
      <xdr:rowOff>55880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34307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2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91440</xdr:rowOff>
    </xdr:from>
    <xdr:to>
      <xdr:col>78</xdr:col>
      <xdr:colOff>120650</xdr:colOff>
      <xdr:row>14</xdr:row>
      <xdr:rowOff>21590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32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31767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08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118110</xdr:rowOff>
    </xdr:from>
    <xdr:to>
      <xdr:col>65</xdr:col>
      <xdr:colOff>53975</xdr:colOff>
      <xdr:row>14</xdr:row>
      <xdr:rowOff>48260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58437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扶助費に係る経常収支比率は、</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％となり、前年から</a:t>
          </a:r>
          <a:r>
            <a:rPr kumimoji="1" lang="en-US" altLang="ja-JP" sz="1100" b="0" i="0" baseline="0">
              <a:solidFill>
                <a:schemeClr val="dk1"/>
              </a:solidFill>
              <a:effectLst/>
              <a:latin typeface="+mn-lt"/>
              <a:ea typeface="+mn-ea"/>
              <a:cs typeface="+mn-cs"/>
            </a:rPr>
            <a:t>0.2</a:t>
          </a:r>
          <a:r>
            <a:rPr kumimoji="1" lang="ja-JP" altLang="en-US" sz="1100" b="0" i="0" baseline="0">
              <a:solidFill>
                <a:schemeClr val="dk1"/>
              </a:solidFill>
              <a:effectLst/>
              <a:latin typeface="+mn-lt"/>
              <a:ea typeface="+mn-ea"/>
              <a:cs typeface="+mn-cs"/>
            </a:rPr>
            <a:t>ポイント減少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a:t>
          </a:r>
          <a:r>
            <a:rPr kumimoji="1" lang="ja-JP" altLang="en-US" sz="1100" b="0" i="0" baseline="0">
              <a:solidFill>
                <a:schemeClr val="dk1"/>
              </a:solidFill>
              <a:effectLst/>
              <a:latin typeface="+mn-lt"/>
              <a:ea typeface="+mn-ea"/>
              <a:cs typeface="+mn-cs"/>
            </a:rPr>
            <a:t>対象者の減少による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04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13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その他（維持補修費、繰出金）に係る経常収支比率は、</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3.8</a:t>
          </a:r>
          <a:r>
            <a:rPr kumimoji="1" lang="ja-JP" altLang="en-US" sz="1100" b="0" i="0" baseline="0">
              <a:solidFill>
                <a:schemeClr val="dk1"/>
              </a:solidFill>
              <a:effectLst/>
              <a:latin typeface="+mn-lt"/>
              <a:ea typeface="+mn-ea"/>
              <a:cs typeface="+mn-cs"/>
            </a:rPr>
            <a:t>ポイント減少</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7.8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a:t>
          </a:r>
          <a:r>
            <a:rPr kumimoji="1" lang="ja-JP" altLang="en-US" sz="1100" b="0" i="0" baseline="0">
              <a:solidFill>
                <a:schemeClr val="dk1"/>
              </a:solidFill>
              <a:effectLst/>
              <a:latin typeface="+mn-lt"/>
              <a:ea typeface="+mn-ea"/>
              <a:cs typeface="+mn-cs"/>
            </a:rPr>
            <a:t>簡易水道事業及び下水道事業が法非適用企業会計から法適用企業会計への変更に伴い、性質別科目を調整したことによる。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58</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7486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58</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510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58</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510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22860</xdr:rowOff>
    </xdr:from>
    <xdr:to>
      <xdr:col>65</xdr:col>
      <xdr:colOff>53975</xdr:colOff>
      <xdr:row>58</xdr:row>
      <xdr:rowOff>124460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109237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81297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68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補助費に係る経常収支比率は</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2.6</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増加し、</a:t>
          </a:r>
          <a:r>
            <a:rPr kumimoji="1" lang="en-US" altLang="ja-JP" sz="1100" b="0" i="0" baseline="0">
              <a:solidFill>
                <a:schemeClr val="dk1"/>
              </a:solidFill>
              <a:effectLst/>
              <a:latin typeface="+mn-lt"/>
              <a:ea typeface="+mn-ea"/>
              <a:cs typeface="+mn-cs"/>
            </a:rPr>
            <a:t>21.9</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主な要因は、</a:t>
          </a:r>
          <a:r>
            <a:rPr kumimoji="1" lang="ja-JP" altLang="en-US" sz="1100" b="0" i="0" baseline="0">
              <a:solidFill>
                <a:schemeClr val="dk1"/>
              </a:solidFill>
              <a:effectLst/>
              <a:latin typeface="+mn-lt"/>
              <a:ea typeface="+mn-ea"/>
              <a:cs typeface="+mn-cs"/>
            </a:rPr>
            <a:t>法適用企業会計への一般会計補助金・負担金の増加による</a:t>
          </a:r>
          <a:r>
            <a:rPr kumimoji="1" lang="ja-JP" altLang="ja-JP" sz="1100" b="0" i="0" baseline="0">
              <a:solidFill>
                <a:schemeClr val="dk1"/>
              </a:solidFill>
              <a:effectLst/>
              <a:latin typeface="+mn-lt"/>
              <a:ea typeface="+mn-ea"/>
              <a:cs typeface="+mn-cs"/>
            </a:rPr>
            <a:t>。　</a:t>
          </a:r>
          <a:endParaRPr lang="ja-JP" altLang="ja-JP" sz="1400">
            <a:effectLst/>
          </a:endParaRPr>
        </a:p>
        <a:p>
          <a:r>
            <a:rPr kumimoji="1" lang="ja-JP" altLang="ja-JP" sz="1100" b="0" i="0" baseline="0">
              <a:solidFill>
                <a:schemeClr val="dk1"/>
              </a:solidFill>
              <a:effectLst/>
              <a:latin typeface="+mn-lt"/>
              <a:ea typeface="+mn-ea"/>
              <a:cs typeface="+mn-cs"/>
            </a:rPr>
            <a:t>　引き続き、補助内容の精査などに努める。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94996</xdr:rowOff>
    </xdr:from>
    <xdr:to>
      <xdr:col>82</xdr:col>
      <xdr:colOff>107950</xdr:colOff>
      <xdr:row>39</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1009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637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38</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637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460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163068</xdr:rowOff>
    </xdr:from>
    <xdr:to>
      <xdr:col>82</xdr:col>
      <xdr:colOff>158750</xdr:colOff>
      <xdr:row>39</xdr:row>
      <xdr:rowOff>93218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135145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44196</xdr:rowOff>
    </xdr:from>
    <xdr:to>
      <xdr:col>65</xdr:col>
      <xdr:colOff>53975</xdr:colOff>
      <xdr:row>38</xdr:row>
      <xdr:rowOff>145796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130573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公債費に係る経常収支比率は、</a:t>
          </a:r>
          <a:r>
            <a:rPr kumimoji="1" lang="en-US" altLang="ja-JP" sz="1100" b="0" i="0" baseline="0">
              <a:solidFill>
                <a:schemeClr val="dk1"/>
              </a:solidFill>
              <a:effectLst/>
              <a:latin typeface="+mn-lt"/>
              <a:ea typeface="+mn-ea"/>
              <a:cs typeface="+mn-cs"/>
            </a:rPr>
            <a:t>16.9</a:t>
          </a:r>
          <a:r>
            <a:rPr kumimoji="1" lang="ja-JP" altLang="ja-JP" sz="1100" b="0" i="0" baseline="0">
              <a:solidFill>
                <a:schemeClr val="dk1"/>
              </a:solidFill>
              <a:effectLst/>
              <a:latin typeface="+mn-lt"/>
              <a:ea typeface="+mn-ea"/>
              <a:cs typeface="+mn-cs"/>
            </a:rPr>
            <a:t>％となり、</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要因として、大型建設事業実施年度の公債費償還が開始されることがある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今後も設楽ダム建設に係る水源地域整備事業、水源地域振興事業による町債借入の増加が予想されるため、適切な財源運営に努める必要がある。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152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59707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85089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695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39370</xdr:rowOff>
    </xdr:from>
    <xdr:to>
      <xdr:col>15</xdr:col>
      <xdr:colOff>98425</xdr:colOff>
      <xdr:row>76</xdr:row>
      <xdr:rowOff>85089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695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52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公債費以外に係る経常収支比率は、</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0.6</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増加し、</a:t>
          </a:r>
          <a:r>
            <a:rPr kumimoji="1" lang="en-US" altLang="ja-JP" sz="1100" b="0" i="0" baseline="0">
              <a:solidFill>
                <a:schemeClr val="dk1"/>
              </a:solidFill>
              <a:effectLst/>
              <a:latin typeface="+mn-lt"/>
              <a:ea typeface="+mn-ea"/>
              <a:cs typeface="+mn-cs"/>
            </a:rPr>
            <a:t>62.9</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今後は、物件費、補助費、扶助費及び施設の老朽化に係る維持管理経費など予算規模に占める割合が増加する見込みがあるため、計画的かつ適切な行財政運営をさらに進めていく必要がある。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119380</xdr:rowOff>
    </xdr:from>
    <xdr:to>
      <xdr:col>82</xdr:col>
      <xdr:colOff>107950</xdr:colOff>
      <xdr:row>75</xdr:row>
      <xdr:rowOff>142240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781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77470</xdr:rowOff>
    </xdr:from>
    <xdr:to>
      <xdr:col>78</xdr:col>
      <xdr:colOff>69850</xdr:colOff>
      <xdr:row>75</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6477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77470</xdr:rowOff>
    </xdr:from>
    <xdr:to>
      <xdr:col>73</xdr:col>
      <xdr:colOff>180975</xdr:colOff>
      <xdr:row>76</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64770"/>
          <a:ext cx="889000" cy="36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46989</xdr:rowOff>
    </xdr:from>
    <xdr:to>
      <xdr:col>69</xdr:col>
      <xdr:colOff>92075</xdr:colOff>
      <xdr:row>76</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771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49530</xdr:rowOff>
    </xdr:from>
    <xdr:to>
      <xdr:col>69</xdr:col>
      <xdr:colOff>142875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161307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91440</xdr:rowOff>
    </xdr:from>
    <xdr:to>
      <xdr:col>82</xdr:col>
      <xdr:colOff>158750</xdr:colOff>
      <xdr:row>76</xdr:row>
      <xdr:rowOff>21589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107967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68580</xdr:rowOff>
    </xdr:from>
    <xdr:to>
      <xdr:col>78</xdr:col>
      <xdr:colOff>120650</xdr:colOff>
      <xdr:row>75</xdr:row>
      <xdr:rowOff>170180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8907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26670</xdr:rowOff>
    </xdr:from>
    <xdr:to>
      <xdr:col>74</xdr:col>
      <xdr:colOff>31750</xdr:colOff>
      <xdr:row>74</xdr:row>
      <xdr:rowOff>128270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138447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167639</xdr:rowOff>
    </xdr:from>
    <xdr:to>
      <xdr:col>65</xdr:col>
      <xdr:colOff>53975</xdr:colOff>
      <xdr:row>76</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107967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158063</xdr:rowOff>
    </xdr:from>
    <xdr:to>
      <xdr:col>29</xdr:col>
      <xdr:colOff>127000</xdr:colOff>
      <xdr:row>17</xdr:row>
      <xdr:rowOff>28390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48888"/>
          <a:ext cx="647700" cy="41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28390</xdr:rowOff>
    </xdr:from>
    <xdr:to>
      <xdr:col>26</xdr:col>
      <xdr:colOff>50800</xdr:colOff>
      <xdr:row>17</xdr:row>
      <xdr:rowOff>51597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90665"/>
          <a:ext cx="698500" cy="23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51597</xdr:rowOff>
    </xdr:from>
    <xdr:to>
      <xdr:col>22</xdr:col>
      <xdr:colOff>114300</xdr:colOff>
      <xdr:row>17</xdr:row>
      <xdr:rowOff>62389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13872"/>
          <a:ext cx="698500" cy="10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60801</xdr:rowOff>
    </xdr:from>
    <xdr:to>
      <xdr:col>18</xdr:col>
      <xdr:colOff>177800</xdr:colOff>
      <xdr:row>17</xdr:row>
      <xdr:rowOff>62389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023076"/>
          <a:ext cx="698500" cy="1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47804</xdr:rowOff>
    </xdr:from>
    <xdr:to>
      <xdr:col>19</xdr:col>
      <xdr:colOff>38100</xdr:colOff>
      <xdr:row>16</xdr:row>
      <xdr:rowOff>149404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386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159581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0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56047</xdr:rowOff>
    </xdr:from>
    <xdr:to>
      <xdr:col>15</xdr:col>
      <xdr:colOff>101600</xdr:colOff>
      <xdr:row>17</xdr:row>
      <xdr:rowOff>157647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018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142424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10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107263</xdr:rowOff>
    </xdr:from>
    <xdr:to>
      <xdr:col>29</xdr:col>
      <xdr:colOff>177800</xdr:colOff>
      <xdr:row>17</xdr:row>
      <xdr:rowOff>37413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98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79340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7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149040</xdr:rowOff>
    </xdr:from>
    <xdr:to>
      <xdr:col>26</xdr:col>
      <xdr:colOff>101600</xdr:colOff>
      <xdr:row>17</xdr:row>
      <xdr:rowOff>79190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39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63967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26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797</xdr:rowOff>
    </xdr:from>
    <xdr:to>
      <xdr:col>22</xdr:col>
      <xdr:colOff>165100</xdr:colOff>
      <xdr:row>17</xdr:row>
      <xdr:rowOff>102397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63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87174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4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11589</xdr:rowOff>
    </xdr:from>
    <xdr:to>
      <xdr:col>19</xdr:col>
      <xdr:colOff>38100</xdr:colOff>
      <xdr:row>17</xdr:row>
      <xdr:rowOff>113189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7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97966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6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10001</xdr:rowOff>
    </xdr:from>
    <xdr:to>
      <xdr:col>15</xdr:col>
      <xdr:colOff>101600</xdr:colOff>
      <xdr:row>17</xdr:row>
      <xdr:rowOff>111601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7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121778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74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101419</xdr:rowOff>
    </xdr:from>
    <xdr:to>
      <xdr:col>29</xdr:col>
      <xdr:colOff>127000</xdr:colOff>
      <xdr:row>36</xdr:row>
      <xdr:rowOff>120371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7054669"/>
          <a:ext cx="647700" cy="18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86196</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3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120371</xdr:rowOff>
    </xdr:from>
    <xdr:to>
      <xdr:col>26</xdr:col>
      <xdr:colOff>50800</xdr:colOff>
      <xdr:row>37</xdr:row>
      <xdr:rowOff>27953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073621"/>
          <a:ext cx="698500" cy="79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27953</xdr:rowOff>
    </xdr:from>
    <xdr:to>
      <xdr:col>22</xdr:col>
      <xdr:colOff>114300</xdr:colOff>
      <xdr:row>37</xdr:row>
      <xdr:rowOff>58020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152653"/>
          <a:ext cx="698500" cy="30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58020</xdr:rowOff>
    </xdr:from>
    <xdr:to>
      <xdr:col>18</xdr:col>
      <xdr:colOff>177800</xdr:colOff>
      <xdr:row>37</xdr:row>
      <xdr:rowOff>74051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7182720"/>
          <a:ext cx="698500" cy="16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91716</xdr:rowOff>
    </xdr:from>
    <xdr:to>
      <xdr:col>19</xdr:col>
      <xdr:colOff>38100</xdr:colOff>
      <xdr:row>37</xdr:row>
      <xdr:rowOff>21866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044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203493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1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145414</xdr:rowOff>
    </xdr:from>
    <xdr:to>
      <xdr:col>15</xdr:col>
      <xdr:colOff>101600</xdr:colOff>
      <xdr:row>37</xdr:row>
      <xdr:rowOff>75564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09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257191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6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50619</xdr:rowOff>
    </xdr:from>
    <xdr:to>
      <xdr:col>29</xdr:col>
      <xdr:colOff>177800</xdr:colOff>
      <xdr:row>36</xdr:row>
      <xdr:rowOff>152219</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7003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238596</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8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69571</xdr:rowOff>
    </xdr:from>
    <xdr:to>
      <xdr:col>26</xdr:col>
      <xdr:colOff>101600</xdr:colOff>
      <xdr:row>36</xdr:row>
      <xdr:rowOff>171171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02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181348</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7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148603</xdr:rowOff>
    </xdr:from>
    <xdr:to>
      <xdr:col>22</xdr:col>
      <xdr:colOff>165100</xdr:colOff>
      <xdr:row>37</xdr:row>
      <xdr:rowOff>78753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101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260380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870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7220</xdr:rowOff>
    </xdr:from>
    <xdr:to>
      <xdr:col>19</xdr:col>
      <xdr:colOff>38100</xdr:colOff>
      <xdr:row>37</xdr:row>
      <xdr:rowOff>108820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13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93597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21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23251</xdr:rowOff>
    </xdr:from>
    <xdr:to>
      <xdr:col>15</xdr:col>
      <xdr:colOff>101600</xdr:colOff>
      <xdr:row>37</xdr:row>
      <xdr:rowOff>124851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147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109628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23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4,188
4,155
273.94
6,008,580
5,751,696
108,044
3,368,178
6,565,671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166151</xdr:rowOff>
    </xdr:from>
    <xdr:to>
      <xdr:col>24</xdr:col>
      <xdr:colOff>63500</xdr:colOff>
      <xdr:row>36</xdr:row>
      <xdr:rowOff>21921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66901"/>
          <a:ext cx="838200" cy="2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21921</xdr:rowOff>
    </xdr:from>
    <xdr:to>
      <xdr:col>19</xdr:col>
      <xdr:colOff>177800</xdr:colOff>
      <xdr:row>36</xdr:row>
      <xdr:rowOff>27746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94121"/>
          <a:ext cx="8890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27746</xdr:rowOff>
    </xdr:from>
    <xdr:to>
      <xdr:col>15</xdr:col>
      <xdr:colOff>50800</xdr:colOff>
      <xdr:row>36</xdr:row>
      <xdr:rowOff>42072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99946"/>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42072</xdr:rowOff>
    </xdr:from>
    <xdr:to>
      <xdr:col>10</xdr:col>
      <xdr:colOff>114300</xdr:colOff>
      <xdr:row>36</xdr:row>
      <xdr:rowOff>58673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14272"/>
          <a:ext cx="889000" cy="1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90962</xdr:rowOff>
    </xdr:from>
    <xdr:to>
      <xdr:col>10</xdr:col>
      <xdr:colOff>165100</xdr:colOff>
      <xdr:row>36</xdr:row>
      <xdr:rowOff>21112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09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37639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6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111278</xdr:rowOff>
    </xdr:from>
    <xdr:to>
      <xdr:col>6</xdr:col>
      <xdr:colOff>38100</xdr:colOff>
      <xdr:row>37</xdr:row>
      <xdr:rowOff>41428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8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32555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7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115351</xdr:rowOff>
    </xdr:from>
    <xdr:to>
      <xdr:col>24</xdr:col>
      <xdr:colOff>114300</xdr:colOff>
      <xdr:row>36</xdr:row>
      <xdr:rowOff>45501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1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93778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9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142571</xdr:rowOff>
    </xdr:from>
    <xdr:to>
      <xdr:col>20</xdr:col>
      <xdr:colOff>38100</xdr:colOff>
      <xdr:row>36</xdr:row>
      <xdr:rowOff>72721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63848</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3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148396</xdr:rowOff>
    </xdr:from>
    <xdr:to>
      <xdr:col>15</xdr:col>
      <xdr:colOff>101600</xdr:colOff>
      <xdr:row>36</xdr:row>
      <xdr:rowOff>78546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4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95073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2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162722</xdr:rowOff>
    </xdr:from>
    <xdr:to>
      <xdr:col>10</xdr:col>
      <xdr:colOff>165100</xdr:colOff>
      <xdr:row>36</xdr:row>
      <xdr:rowOff>92872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6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83999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25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7873</xdr:rowOff>
    </xdr:from>
    <xdr:to>
      <xdr:col>6</xdr:col>
      <xdr:colOff>38100</xdr:colOff>
      <xdr:row>36</xdr:row>
      <xdr:rowOff>109473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126000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5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146206</xdr:rowOff>
    </xdr:from>
    <xdr:to>
      <xdr:col>24</xdr:col>
      <xdr:colOff>63500</xdr:colOff>
      <xdr:row>56</xdr:row>
      <xdr:rowOff>158314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47406"/>
          <a:ext cx="838200" cy="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146206</xdr:rowOff>
    </xdr:from>
    <xdr:to>
      <xdr:col>19</xdr:col>
      <xdr:colOff>177800</xdr:colOff>
      <xdr:row>57</xdr:row>
      <xdr:rowOff>4018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7406"/>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141925</xdr:rowOff>
    </xdr:from>
    <xdr:to>
      <xdr:col>15</xdr:col>
      <xdr:colOff>50800</xdr:colOff>
      <xdr:row>57</xdr:row>
      <xdr:rowOff>4018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43125"/>
          <a:ext cx="889000" cy="3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141925</xdr:rowOff>
    </xdr:from>
    <xdr:to>
      <xdr:col>10</xdr:col>
      <xdr:colOff>114300</xdr:colOff>
      <xdr:row>57</xdr:row>
      <xdr:rowOff>20647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43125"/>
          <a:ext cx="889000" cy="5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81648</xdr:rowOff>
    </xdr:from>
    <xdr:to>
      <xdr:col>10</xdr:col>
      <xdr:colOff>165100</xdr:colOff>
      <xdr:row>57</xdr:row>
      <xdr:rowOff>11798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28325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45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49281</xdr:rowOff>
    </xdr:from>
    <xdr:to>
      <xdr:col>6</xdr:col>
      <xdr:colOff>38100</xdr:colOff>
      <xdr:row>57</xdr:row>
      <xdr:rowOff>150881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142008</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107514</xdr:rowOff>
    </xdr:from>
    <xdr:to>
      <xdr:col>24</xdr:col>
      <xdr:colOff>114300</xdr:colOff>
      <xdr:row>57</xdr:row>
      <xdr:rowOff>37664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85941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95406</xdr:rowOff>
    </xdr:from>
    <xdr:to>
      <xdr:col>20</xdr:col>
      <xdr:colOff>38100</xdr:colOff>
      <xdr:row>57</xdr:row>
      <xdr:rowOff>25556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16683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78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124668</xdr:rowOff>
    </xdr:from>
    <xdr:to>
      <xdr:col>15</xdr:col>
      <xdr:colOff>101600</xdr:colOff>
      <xdr:row>57</xdr:row>
      <xdr:rowOff>54818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45945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1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91125</xdr:rowOff>
    </xdr:from>
    <xdr:to>
      <xdr:col>10</xdr:col>
      <xdr:colOff>165100</xdr:colOff>
      <xdr:row>57</xdr:row>
      <xdr:rowOff>21275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9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12402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78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141297</xdr:rowOff>
    </xdr:from>
    <xdr:to>
      <xdr:col>6</xdr:col>
      <xdr:colOff>38100</xdr:colOff>
      <xdr:row>57</xdr:row>
      <xdr:rowOff>71447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4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87974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1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160034</xdr:rowOff>
    </xdr:from>
    <xdr:to>
      <xdr:col>24</xdr:col>
      <xdr:colOff>63500</xdr:colOff>
      <xdr:row>75</xdr:row>
      <xdr:rowOff>70935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847334"/>
          <a:ext cx="838200" cy="8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79835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8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160034</xdr:rowOff>
    </xdr:from>
    <xdr:to>
      <xdr:col>19</xdr:col>
      <xdr:colOff>177800</xdr:colOff>
      <xdr:row>76</xdr:row>
      <xdr:rowOff>788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847334"/>
          <a:ext cx="889000" cy="18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157673</xdr:rowOff>
    </xdr:from>
    <xdr:to>
      <xdr:col>15</xdr:col>
      <xdr:colOff>50800</xdr:colOff>
      <xdr:row>76</xdr:row>
      <xdr:rowOff>788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16423"/>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157673</xdr:rowOff>
    </xdr:from>
    <xdr:to>
      <xdr:col>10</xdr:col>
      <xdr:colOff>114300</xdr:colOff>
      <xdr:row>77</xdr:row>
      <xdr:rowOff>6055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16423"/>
          <a:ext cx="889000" cy="19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34982</xdr:rowOff>
    </xdr:from>
    <xdr:to>
      <xdr:col>10</xdr:col>
      <xdr:colOff>165100</xdr:colOff>
      <xdr:row>77</xdr:row>
      <xdr:rowOff>136582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127709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46315</xdr:rowOff>
    </xdr:from>
    <xdr:to>
      <xdr:col>6</xdr:col>
      <xdr:colOff>38100</xdr:colOff>
      <xdr:row>78</xdr:row>
      <xdr:rowOff>147915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1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139042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51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20135</xdr:rowOff>
    </xdr:from>
    <xdr:to>
      <xdr:col>24</xdr:col>
      <xdr:colOff>114300</xdr:colOff>
      <xdr:row>75</xdr:row>
      <xdr:rowOff>121735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43012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3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109234</xdr:rowOff>
    </xdr:from>
    <xdr:to>
      <xdr:col>20</xdr:col>
      <xdr:colOff>38100</xdr:colOff>
      <xdr:row>75</xdr:row>
      <xdr:rowOff>39384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79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55911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5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121438</xdr:rowOff>
    </xdr:from>
    <xdr:to>
      <xdr:col>15</xdr:col>
      <xdr:colOff>101600</xdr:colOff>
      <xdr:row>76</xdr:row>
      <xdr:rowOff>51588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68115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75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106873</xdr:rowOff>
    </xdr:from>
    <xdr:to>
      <xdr:col>10</xdr:col>
      <xdr:colOff>165100</xdr:colOff>
      <xdr:row>76</xdr:row>
      <xdr:rowOff>37023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6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53550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4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126705</xdr:rowOff>
    </xdr:from>
    <xdr:to>
      <xdr:col>6</xdr:col>
      <xdr:colOff>38100</xdr:colOff>
      <xdr:row>77</xdr:row>
      <xdr:rowOff>56855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73383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3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136677</xdr:rowOff>
    </xdr:from>
    <xdr:to>
      <xdr:col>24</xdr:col>
      <xdr:colOff>63500</xdr:colOff>
      <xdr:row>95</xdr:row>
      <xdr:rowOff>41770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52977"/>
          <a:ext cx="8382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9843</xdr:rowOff>
    </xdr:from>
    <xdr:to>
      <xdr:col>19</xdr:col>
      <xdr:colOff>177800</xdr:colOff>
      <xdr:row>95</xdr:row>
      <xdr:rowOff>41770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297593"/>
          <a:ext cx="8890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9843</xdr:rowOff>
    </xdr:from>
    <xdr:to>
      <xdr:col>15</xdr:col>
      <xdr:colOff>50800</xdr:colOff>
      <xdr:row>96</xdr:row>
      <xdr:rowOff>166776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97593"/>
          <a:ext cx="889000" cy="32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166776</xdr:rowOff>
    </xdr:from>
    <xdr:to>
      <xdr:col>10</xdr:col>
      <xdr:colOff>114300</xdr:colOff>
      <xdr:row>97</xdr:row>
      <xdr:rowOff>5905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25976"/>
          <a:ext cx="889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150876</xdr:rowOff>
    </xdr:from>
    <xdr:to>
      <xdr:col>10</xdr:col>
      <xdr:colOff>165100</xdr:colOff>
      <xdr:row>96</xdr:row>
      <xdr:rowOff>81026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97553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104623</xdr:rowOff>
    </xdr:from>
    <xdr:to>
      <xdr:col>6</xdr:col>
      <xdr:colOff>38100</xdr:colOff>
      <xdr:row>96</xdr:row>
      <xdr:rowOff>34773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51300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85877</xdr:rowOff>
    </xdr:from>
    <xdr:to>
      <xdr:col>24</xdr:col>
      <xdr:colOff>114300</xdr:colOff>
      <xdr:row>95</xdr:row>
      <xdr:rowOff>16027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0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108754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162420</xdr:rowOff>
    </xdr:from>
    <xdr:to>
      <xdr:col>20</xdr:col>
      <xdr:colOff>38100</xdr:colOff>
      <xdr:row>95</xdr:row>
      <xdr:rowOff>92570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109097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05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130493</xdr:rowOff>
    </xdr:from>
    <xdr:to>
      <xdr:col>15</xdr:col>
      <xdr:colOff>101600</xdr:colOff>
      <xdr:row>95</xdr:row>
      <xdr:rowOff>60643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51770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115976</xdr:rowOff>
    </xdr:from>
    <xdr:to>
      <xdr:col>10</xdr:col>
      <xdr:colOff>165100</xdr:colOff>
      <xdr:row>97</xdr:row>
      <xdr:rowOff>46126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7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37253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6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126555</xdr:rowOff>
    </xdr:from>
    <xdr:to>
      <xdr:col>6</xdr:col>
      <xdr:colOff>38100</xdr:colOff>
      <xdr:row>97</xdr:row>
      <xdr:rowOff>56705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47832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83899</xdr:rowOff>
    </xdr:from>
    <xdr:to>
      <xdr:col>55</xdr:col>
      <xdr:colOff>0</xdr:colOff>
      <xdr:row>36</xdr:row>
      <xdr:rowOff>100922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741749"/>
          <a:ext cx="838200" cy="53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100922</xdr:rowOff>
    </xdr:from>
    <xdr:to>
      <xdr:col>50</xdr:col>
      <xdr:colOff>114300</xdr:colOff>
      <xdr:row>36</xdr:row>
      <xdr:rowOff>102495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73122"/>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111639</xdr:rowOff>
    </xdr:from>
    <xdr:to>
      <xdr:col>45</xdr:col>
      <xdr:colOff>177800</xdr:colOff>
      <xdr:row>36</xdr:row>
      <xdr:rowOff>102495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769489"/>
          <a:ext cx="889000" cy="5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111639</xdr:rowOff>
    </xdr:from>
    <xdr:to>
      <xdr:col>41</xdr:col>
      <xdr:colOff>50800</xdr:colOff>
      <xdr:row>36</xdr:row>
      <xdr:rowOff>157676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769489"/>
          <a:ext cx="889000" cy="56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118858</xdr:rowOff>
    </xdr:from>
    <xdr:to>
      <xdr:col>41</xdr:col>
      <xdr:colOff>101600</xdr:colOff>
      <xdr:row>34</xdr:row>
      <xdr:rowOff>49008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77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40135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86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146290</xdr:rowOff>
    </xdr:from>
    <xdr:to>
      <xdr:col>36</xdr:col>
      <xdr:colOff>165100</xdr:colOff>
      <xdr:row>38</xdr:row>
      <xdr:rowOff>76440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67567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33099</xdr:rowOff>
    </xdr:from>
    <xdr:to>
      <xdr:col>55</xdr:col>
      <xdr:colOff>50800</xdr:colOff>
      <xdr:row>33</xdr:row>
      <xdr:rowOff>134699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6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55976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54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50122</xdr:rowOff>
    </xdr:from>
    <xdr:to>
      <xdr:col>50</xdr:col>
      <xdr:colOff>165100</xdr:colOff>
      <xdr:row>36</xdr:row>
      <xdr:rowOff>151722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168249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9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51695</xdr:rowOff>
    </xdr:from>
    <xdr:to>
      <xdr:col>46</xdr:col>
      <xdr:colOff>38100</xdr:colOff>
      <xdr:row>36</xdr:row>
      <xdr:rowOff>153295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169822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9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60839</xdr:rowOff>
    </xdr:from>
    <xdr:to>
      <xdr:col>41</xdr:col>
      <xdr:colOff>101600</xdr:colOff>
      <xdr:row>33</xdr:row>
      <xdr:rowOff>162439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71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7516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9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106876</xdr:rowOff>
    </xdr:from>
    <xdr:to>
      <xdr:col>36</xdr:col>
      <xdr:colOff>165100</xdr:colOff>
      <xdr:row>37</xdr:row>
      <xdr:rowOff>37026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53553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5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42394</xdr:rowOff>
    </xdr:from>
    <xdr:to>
      <xdr:col>55</xdr:col>
      <xdr:colOff>0</xdr:colOff>
      <xdr:row>58</xdr:row>
      <xdr:rowOff>57432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86494"/>
          <a:ext cx="8382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42394</xdr:rowOff>
    </xdr:from>
    <xdr:to>
      <xdr:col>50</xdr:col>
      <xdr:colOff>114300</xdr:colOff>
      <xdr:row>58</xdr:row>
      <xdr:rowOff>57994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86494"/>
          <a:ext cx="889000" cy="1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117202</xdr:rowOff>
    </xdr:from>
    <xdr:to>
      <xdr:col>45</xdr:col>
      <xdr:colOff>177800</xdr:colOff>
      <xdr:row>58</xdr:row>
      <xdr:rowOff>57994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18402"/>
          <a:ext cx="889000" cy="28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117202</xdr:rowOff>
    </xdr:from>
    <xdr:to>
      <xdr:col>41</xdr:col>
      <xdr:colOff>50800</xdr:colOff>
      <xdr:row>56</xdr:row>
      <xdr:rowOff>145330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18402"/>
          <a:ext cx="889000" cy="2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63281</xdr:rowOff>
    </xdr:from>
    <xdr:to>
      <xdr:col>41</xdr:col>
      <xdr:colOff>101600</xdr:colOff>
      <xdr:row>57</xdr:row>
      <xdr:rowOff>164881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3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156008</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92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12402</xdr:rowOff>
    </xdr:from>
    <xdr:to>
      <xdr:col>36</xdr:col>
      <xdr:colOff>165100</xdr:colOff>
      <xdr:row>58</xdr:row>
      <xdr:rowOff>114002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5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105129</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4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6632</xdr:rowOff>
    </xdr:from>
    <xdr:to>
      <xdr:col>55</xdr:col>
      <xdr:colOff>50800</xdr:colOff>
      <xdr:row>58</xdr:row>
      <xdr:rowOff>108232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5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156509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2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163044</xdr:rowOff>
    </xdr:from>
    <xdr:to>
      <xdr:col>50</xdr:col>
      <xdr:colOff>165100</xdr:colOff>
      <xdr:row>58</xdr:row>
      <xdr:rowOff>93194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3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84321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1002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7194</xdr:rowOff>
    </xdr:from>
    <xdr:to>
      <xdr:col>46</xdr:col>
      <xdr:colOff>38100</xdr:colOff>
      <xdr:row>58</xdr:row>
      <xdr:rowOff>108794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5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99921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4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66402</xdr:rowOff>
    </xdr:from>
    <xdr:to>
      <xdr:col>41</xdr:col>
      <xdr:colOff>101600</xdr:colOff>
      <xdr:row>56</xdr:row>
      <xdr:rowOff>168002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13079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4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94530</xdr:rowOff>
    </xdr:from>
    <xdr:to>
      <xdr:col>36</xdr:col>
      <xdr:colOff>165100</xdr:colOff>
      <xdr:row>57</xdr:row>
      <xdr:rowOff>24680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41207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7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27243</xdr:rowOff>
    </xdr:from>
    <xdr:to>
      <xdr:col>55</xdr:col>
      <xdr:colOff>0</xdr:colOff>
      <xdr:row>79</xdr:row>
      <xdr:rowOff>43365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71793"/>
          <a:ext cx="838200" cy="1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28604</xdr:rowOff>
    </xdr:from>
    <xdr:to>
      <xdr:col>50</xdr:col>
      <xdr:colOff>114300</xdr:colOff>
      <xdr:row>79</xdr:row>
      <xdr:rowOff>43365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73154"/>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46924</xdr:rowOff>
    </xdr:from>
    <xdr:to>
      <xdr:col>45</xdr:col>
      <xdr:colOff>177800</xdr:colOff>
      <xdr:row>79</xdr:row>
      <xdr:rowOff>28604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48574"/>
          <a:ext cx="889000" cy="32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46924</xdr:rowOff>
    </xdr:from>
    <xdr:to>
      <xdr:col>41</xdr:col>
      <xdr:colOff>50800</xdr:colOff>
      <xdr:row>78</xdr:row>
      <xdr:rowOff>134445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48574"/>
          <a:ext cx="889000" cy="25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13481</xdr:rowOff>
    </xdr:from>
    <xdr:to>
      <xdr:col>41</xdr:col>
      <xdr:colOff>101600</xdr:colOff>
      <xdr:row>78</xdr:row>
      <xdr:rowOff>115081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106208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82175</xdr:rowOff>
    </xdr:from>
    <xdr:to>
      <xdr:col>36</xdr:col>
      <xdr:colOff>165100</xdr:colOff>
      <xdr:row>79</xdr:row>
      <xdr:rowOff>12325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28852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147893</xdr:rowOff>
    </xdr:from>
    <xdr:to>
      <xdr:col>55</xdr:col>
      <xdr:colOff>50800</xdr:colOff>
      <xdr:row>79</xdr:row>
      <xdr:rowOff>78043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62820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164015</xdr:rowOff>
    </xdr:from>
    <xdr:to>
      <xdr:col>50</xdr:col>
      <xdr:colOff>165100</xdr:colOff>
      <xdr:row>79</xdr:row>
      <xdr:rowOff>94165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85292</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29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149254</xdr:rowOff>
    </xdr:from>
    <xdr:to>
      <xdr:col>46</xdr:col>
      <xdr:colOff>38100</xdr:colOff>
      <xdr:row>79</xdr:row>
      <xdr:rowOff>79404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2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70531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1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167574</xdr:rowOff>
    </xdr:from>
    <xdr:to>
      <xdr:col>41</xdr:col>
      <xdr:colOff>101600</xdr:colOff>
      <xdr:row>77</xdr:row>
      <xdr:rowOff>97724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9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114251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97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83645</xdr:rowOff>
    </xdr:from>
    <xdr:to>
      <xdr:col>36</xdr:col>
      <xdr:colOff>165100</xdr:colOff>
      <xdr:row>79</xdr:row>
      <xdr:rowOff>13795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4922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159322</xdr:rowOff>
    </xdr:from>
    <xdr:to>
      <xdr:col>55</xdr:col>
      <xdr:colOff>0</xdr:colOff>
      <xdr:row>98</xdr:row>
      <xdr:rowOff>11406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89972"/>
          <a:ext cx="838200" cy="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125903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56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159322</xdr:rowOff>
    </xdr:from>
    <xdr:to>
      <xdr:col>50</xdr:col>
      <xdr:colOff>114300</xdr:colOff>
      <xdr:row>98</xdr:row>
      <xdr:rowOff>6054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89972"/>
          <a:ext cx="889000" cy="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93515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89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82610</xdr:rowOff>
    </xdr:from>
    <xdr:to>
      <xdr:col>45</xdr:col>
      <xdr:colOff>177800</xdr:colOff>
      <xdr:row>98</xdr:row>
      <xdr:rowOff>6054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13260"/>
          <a:ext cx="889000" cy="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83279</xdr:rowOff>
    </xdr:from>
    <xdr:to>
      <xdr:col>41</xdr:col>
      <xdr:colOff>50800</xdr:colOff>
      <xdr:row>97</xdr:row>
      <xdr:rowOff>82610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542479"/>
          <a:ext cx="889000" cy="1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108068</xdr:rowOff>
    </xdr:from>
    <xdr:to>
      <xdr:col>41</xdr:col>
      <xdr:colOff>101600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21930</xdr:rowOff>
    </xdr:from>
    <xdr:to>
      <xdr:col>36</xdr:col>
      <xdr:colOff>165100</xdr:colOff>
      <xdr:row>98</xdr:row>
      <xdr:rowOff>123530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114657</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91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132056</xdr:rowOff>
    </xdr:from>
    <xdr:to>
      <xdr:col>55</xdr:col>
      <xdr:colOff>50800</xdr:colOff>
      <xdr:row>98</xdr:row>
      <xdr:rowOff>62206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154933</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1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108522</xdr:rowOff>
    </xdr:from>
    <xdr:to>
      <xdr:col>50</xdr:col>
      <xdr:colOff>165100</xdr:colOff>
      <xdr:row>98</xdr:row>
      <xdr:rowOff>38672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55199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1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126704</xdr:rowOff>
    </xdr:from>
    <xdr:to>
      <xdr:col>46</xdr:col>
      <xdr:colOff>38100</xdr:colOff>
      <xdr:row>98</xdr:row>
      <xdr:rowOff>56854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47981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85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31810</xdr:rowOff>
    </xdr:from>
    <xdr:to>
      <xdr:col>41</xdr:col>
      <xdr:colOff>101600</xdr:colOff>
      <xdr:row>97</xdr:row>
      <xdr:rowOff>133410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149937</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43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32479</xdr:rowOff>
    </xdr:from>
    <xdr:to>
      <xdr:col>36</xdr:col>
      <xdr:colOff>165100</xdr:colOff>
      <xdr:row>96</xdr:row>
      <xdr:rowOff>134079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9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150606</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26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145076</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60176"/>
          <a:ext cx="838200" cy="12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98180</xdr:rowOff>
    </xdr:from>
    <xdr:to>
      <xdr:col>76</xdr:col>
      <xdr:colOff>114300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84730"/>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88716</xdr:rowOff>
    </xdr:from>
    <xdr:to>
      <xdr:col>71</xdr:col>
      <xdr:colOff>177800</xdr:colOff>
      <xdr:row>39</xdr:row>
      <xdr:rowOff>98180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75266"/>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142507</xdr:rowOff>
    </xdr:from>
    <xdr:to>
      <xdr:col>72</xdr:col>
      <xdr:colOff>38100</xdr:colOff>
      <xdr:row>39</xdr:row>
      <xdr:rowOff>72657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89184</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3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165671</xdr:rowOff>
    </xdr:from>
    <xdr:to>
      <xdr:col>67</xdr:col>
      <xdr:colOff>101600</xdr:colOff>
      <xdr:row>39</xdr:row>
      <xdr:rowOff>95821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112348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4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94276</xdr:rowOff>
    </xdr:from>
    <xdr:to>
      <xdr:col>85</xdr:col>
      <xdr:colOff>177800</xdr:colOff>
      <xdr:row>39</xdr:row>
      <xdr:rowOff>24426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72455</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8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47380</xdr:rowOff>
    </xdr:from>
    <xdr:to>
      <xdr:col>72</xdr:col>
      <xdr:colOff>38100</xdr:colOff>
      <xdr:row>39</xdr:row>
      <xdr:rowOff>148980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3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140107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826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37916</xdr:rowOff>
    </xdr:from>
    <xdr:to>
      <xdr:col>67</xdr:col>
      <xdr:colOff>101600</xdr:colOff>
      <xdr:row>39</xdr:row>
      <xdr:rowOff>139516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130643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81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626</xdr:rowOff>
    </xdr:from>
    <xdr:to>
      <xdr:col>85</xdr:col>
      <xdr:colOff>127000</xdr:colOff>
      <xdr:row>77</xdr:row>
      <xdr:rowOff>27105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02276"/>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105059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27105</xdr:rowOff>
    </xdr:from>
    <xdr:to>
      <xdr:col>81</xdr:col>
      <xdr:colOff>50800</xdr:colOff>
      <xdr:row>77</xdr:row>
      <xdr:rowOff>47808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28755"/>
          <a:ext cx="8890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86372</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47808</xdr:rowOff>
    </xdr:from>
    <xdr:to>
      <xdr:col>76</xdr:col>
      <xdr:colOff>114300</xdr:colOff>
      <xdr:row>77</xdr:row>
      <xdr:rowOff>57872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49458"/>
          <a:ext cx="889000"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90466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57872</xdr:rowOff>
    </xdr:from>
    <xdr:to>
      <xdr:col>71</xdr:col>
      <xdr:colOff>177800</xdr:colOff>
      <xdr:row>77</xdr:row>
      <xdr:rowOff>59809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59522"/>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88548</xdr:rowOff>
    </xdr:from>
    <xdr:to>
      <xdr:col>72</xdr:col>
      <xdr:colOff>38100</xdr:colOff>
      <xdr:row>77</xdr:row>
      <xdr:rowOff>18698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35225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5559</xdr:rowOff>
    </xdr:from>
    <xdr:to>
      <xdr:col>67</xdr:col>
      <xdr:colOff>101600</xdr:colOff>
      <xdr:row>77</xdr:row>
      <xdr:rowOff>107159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0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123686</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98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121276</xdr:rowOff>
    </xdr:from>
    <xdr:to>
      <xdr:col>85</xdr:col>
      <xdr:colOff>177800</xdr:colOff>
      <xdr:row>77</xdr:row>
      <xdr:rowOff>51426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5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99703</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2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147755</xdr:rowOff>
    </xdr:from>
    <xdr:to>
      <xdr:col>81</xdr:col>
      <xdr:colOff>101600</xdr:colOff>
      <xdr:row>77</xdr:row>
      <xdr:rowOff>77905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7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69032</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27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168458</xdr:rowOff>
    </xdr:from>
    <xdr:to>
      <xdr:col>76</xdr:col>
      <xdr:colOff>165100</xdr:colOff>
      <xdr:row>77</xdr:row>
      <xdr:rowOff>98608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89735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29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7072</xdr:rowOff>
    </xdr:from>
    <xdr:to>
      <xdr:col>72</xdr:col>
      <xdr:colOff>38100</xdr:colOff>
      <xdr:row>77</xdr:row>
      <xdr:rowOff>108672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0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99799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0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9009</xdr:rowOff>
    </xdr:from>
    <xdr:to>
      <xdr:col>67</xdr:col>
      <xdr:colOff>101600</xdr:colOff>
      <xdr:row>77</xdr:row>
      <xdr:rowOff>110609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101736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30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108183</xdr:rowOff>
    </xdr:from>
    <xdr:to>
      <xdr:col>85</xdr:col>
      <xdr:colOff>127000</xdr:colOff>
      <xdr:row>98</xdr:row>
      <xdr:rowOff>130601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10283"/>
          <a:ext cx="8382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103543</xdr:rowOff>
    </xdr:from>
    <xdr:to>
      <xdr:col>81</xdr:col>
      <xdr:colOff>50800</xdr:colOff>
      <xdr:row>98</xdr:row>
      <xdr:rowOff>130601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34193"/>
          <a:ext cx="889000" cy="19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103543</xdr:rowOff>
    </xdr:from>
    <xdr:to>
      <xdr:col>76</xdr:col>
      <xdr:colOff>114300</xdr:colOff>
      <xdr:row>98</xdr:row>
      <xdr:rowOff>120334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34193"/>
          <a:ext cx="889000" cy="18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120334</xdr:rowOff>
    </xdr:from>
    <xdr:to>
      <xdr:col>71</xdr:col>
      <xdr:colOff>177800</xdr:colOff>
      <xdr:row>98</xdr:row>
      <xdr:rowOff>127904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22434"/>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76411</xdr:rowOff>
    </xdr:from>
    <xdr:to>
      <xdr:col>72</xdr:col>
      <xdr:colOff>38100</xdr:colOff>
      <xdr:row>98</xdr:row>
      <xdr:rowOff>6561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0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23088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57383</xdr:rowOff>
    </xdr:from>
    <xdr:to>
      <xdr:col>85</xdr:col>
      <xdr:colOff>177800</xdr:colOff>
      <xdr:row>98</xdr:row>
      <xdr:rowOff>158983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143760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7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79801</xdr:rowOff>
    </xdr:from>
    <xdr:to>
      <xdr:col>81</xdr:col>
      <xdr:colOff>101600</xdr:colOff>
      <xdr:row>99</xdr:row>
      <xdr:rowOff>9951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1078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52743</xdr:rowOff>
    </xdr:from>
    <xdr:to>
      <xdr:col>76</xdr:col>
      <xdr:colOff>165100</xdr:colOff>
      <xdr:row>97</xdr:row>
      <xdr:rowOff>154343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8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145470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7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69534</xdr:rowOff>
    </xdr:from>
    <xdr:to>
      <xdr:col>72</xdr:col>
      <xdr:colOff>38100</xdr:colOff>
      <xdr:row>98</xdr:row>
      <xdr:rowOff>171134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162261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6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77104</xdr:rowOff>
    </xdr:from>
    <xdr:to>
      <xdr:col>67</xdr:col>
      <xdr:colOff>101600</xdr:colOff>
      <xdr:row>99</xdr:row>
      <xdr:rowOff>7254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169831</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7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146553</xdr:rowOff>
    </xdr:from>
    <xdr:to>
      <xdr:col>102</xdr:col>
      <xdr:colOff>165100</xdr:colOff>
      <xdr:row>38</xdr:row>
      <xdr:rowOff>76703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93230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6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98044</xdr:rowOff>
    </xdr:from>
    <xdr:to>
      <xdr:col>98</xdr:col>
      <xdr:colOff>38100</xdr:colOff>
      <xdr:row>38</xdr:row>
      <xdr:rowOff>28194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44721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49769</xdr:rowOff>
    </xdr:from>
    <xdr:to>
      <xdr:col>116</xdr:col>
      <xdr:colOff>63500</xdr:colOff>
      <xdr:row>58</xdr:row>
      <xdr:rowOff>52375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993869"/>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49769</xdr:rowOff>
    </xdr:from>
    <xdr:to>
      <xdr:col>111</xdr:col>
      <xdr:colOff>177800</xdr:colOff>
      <xdr:row>58</xdr:row>
      <xdr:rowOff>53472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993869"/>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49815</xdr:rowOff>
    </xdr:from>
    <xdr:to>
      <xdr:col>107</xdr:col>
      <xdr:colOff>50800</xdr:colOff>
      <xdr:row>58</xdr:row>
      <xdr:rowOff>53472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9391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49815</xdr:rowOff>
    </xdr:from>
    <xdr:to>
      <xdr:col>102</xdr:col>
      <xdr:colOff>114300</xdr:colOff>
      <xdr:row>58</xdr:row>
      <xdr:rowOff>52740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993915"/>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74247</xdr:rowOff>
    </xdr:from>
    <xdr:to>
      <xdr:col>102</xdr:col>
      <xdr:colOff>165100</xdr:colOff>
      <xdr:row>58</xdr:row>
      <xdr:rowOff>4397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20924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149891</xdr:rowOff>
    </xdr:from>
    <xdr:to>
      <xdr:col>98</xdr:col>
      <xdr:colOff>38100</xdr:colOff>
      <xdr:row>58</xdr:row>
      <xdr:rowOff>80041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96568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9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1575</xdr:rowOff>
    </xdr:from>
    <xdr:to>
      <xdr:col>116</xdr:col>
      <xdr:colOff>114300</xdr:colOff>
      <xdr:row>58</xdr:row>
      <xdr:rowOff>103175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87952</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170419</xdr:rowOff>
    </xdr:from>
    <xdr:to>
      <xdr:col>112</xdr:col>
      <xdr:colOff>38100</xdr:colOff>
      <xdr:row>58</xdr:row>
      <xdr:rowOff>100569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91696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0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2672</xdr:rowOff>
    </xdr:from>
    <xdr:to>
      <xdr:col>107</xdr:col>
      <xdr:colOff>101600</xdr:colOff>
      <xdr:row>58</xdr:row>
      <xdr:rowOff>104272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95399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03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170465</xdr:rowOff>
    </xdr:from>
    <xdr:to>
      <xdr:col>102</xdr:col>
      <xdr:colOff>165100</xdr:colOff>
      <xdr:row>58</xdr:row>
      <xdr:rowOff>100615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91742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03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1940</xdr:rowOff>
    </xdr:from>
    <xdr:to>
      <xdr:col>98</xdr:col>
      <xdr:colOff>38100</xdr:colOff>
      <xdr:row>58</xdr:row>
      <xdr:rowOff>103540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94667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03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79130</xdr:rowOff>
    </xdr:from>
    <xdr:to>
      <xdr:col>116</xdr:col>
      <xdr:colOff>63500</xdr:colOff>
      <xdr:row>77</xdr:row>
      <xdr:rowOff>96746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080630"/>
          <a:ext cx="838200" cy="12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79130</xdr:rowOff>
    </xdr:from>
    <xdr:to>
      <xdr:col>111</xdr:col>
      <xdr:colOff>177800</xdr:colOff>
      <xdr:row>75</xdr:row>
      <xdr:rowOff>52553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080630"/>
          <a:ext cx="889000" cy="83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50258</xdr:rowOff>
    </xdr:from>
    <xdr:to>
      <xdr:col>107</xdr:col>
      <xdr:colOff>50800</xdr:colOff>
      <xdr:row>75</xdr:row>
      <xdr:rowOff>52553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737558"/>
          <a:ext cx="889000" cy="17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8310</xdr:rowOff>
    </xdr:from>
    <xdr:to>
      <xdr:col>102</xdr:col>
      <xdr:colOff>114300</xdr:colOff>
      <xdr:row>74</xdr:row>
      <xdr:rowOff>50258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695610"/>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89343</xdr:rowOff>
    </xdr:from>
    <xdr:to>
      <xdr:col>102</xdr:col>
      <xdr:colOff>165100</xdr:colOff>
      <xdr:row>76</xdr:row>
      <xdr:rowOff>19493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10620</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64728</xdr:rowOff>
    </xdr:from>
    <xdr:to>
      <xdr:col>98</xdr:col>
      <xdr:colOff>38100</xdr:colOff>
      <xdr:row>76</xdr:row>
      <xdr:rowOff>166328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9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157455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8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45946</xdr:rowOff>
    </xdr:from>
    <xdr:to>
      <xdr:col>116</xdr:col>
      <xdr:colOff>114300</xdr:colOff>
      <xdr:row>77</xdr:row>
      <xdr:rowOff>147546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132323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6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28330</xdr:rowOff>
    </xdr:from>
    <xdr:to>
      <xdr:col>112</xdr:col>
      <xdr:colOff>38100</xdr:colOff>
      <xdr:row>70</xdr:row>
      <xdr:rowOff>129930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0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146457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180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1753</xdr:rowOff>
    </xdr:from>
    <xdr:to>
      <xdr:col>107</xdr:col>
      <xdr:colOff>101600</xdr:colOff>
      <xdr:row>75</xdr:row>
      <xdr:rowOff>103353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119880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63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170908</xdr:rowOff>
    </xdr:from>
    <xdr:to>
      <xdr:col>102</xdr:col>
      <xdr:colOff>165100</xdr:colOff>
      <xdr:row>74</xdr:row>
      <xdr:rowOff>101058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117585</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46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128960</xdr:rowOff>
    </xdr:from>
    <xdr:to>
      <xdr:col>98</xdr:col>
      <xdr:colOff>38100</xdr:colOff>
      <xdr:row>74</xdr:row>
      <xdr:rowOff>59110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75637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42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○Ｒ</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からＲ</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要因</a:t>
          </a:r>
          <a:endParaRPr lang="ja-JP" altLang="ja-JP" sz="1400">
            <a:effectLst/>
          </a:endParaRPr>
        </a:p>
        <a:p>
          <a:r>
            <a:rPr lang="ja-JP" altLang="ja-JP" sz="110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選挙関連（県議、町議）、人事院勧告に基づく初任給アップ及び期末・勤勉手当の支給月数の引上げに伴い増額</a:t>
          </a:r>
          <a:r>
            <a:rPr kumimoji="1" lang="ja-JP" altLang="en-US" sz="1100" b="0" i="0" baseline="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・災害復旧事業：</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月発生の台風</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号による農地、林道及び町道の復旧事業費の計上により増加となった。　</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扶助費：住民税非課税世帯に対する給付金（新型コロナ、物価高騰対策）支給に係る経費の増に伴う増加となった。　・補助費：</a:t>
          </a:r>
          <a:r>
            <a:rPr lang="ja-JP" altLang="ja-JP" sz="1100">
              <a:solidFill>
                <a:schemeClr val="dk1"/>
              </a:solidFill>
              <a:effectLst/>
              <a:latin typeface="+mn-lt"/>
              <a:ea typeface="+mn-ea"/>
              <a:cs typeface="+mn-cs"/>
            </a:rPr>
            <a:t>Ｒ５から</a:t>
          </a:r>
          <a:r>
            <a:rPr lang="ja-JP" altLang="en-US" sz="1100">
              <a:solidFill>
                <a:schemeClr val="dk1"/>
              </a:solidFill>
              <a:effectLst/>
              <a:latin typeface="+mn-lt"/>
              <a:ea typeface="+mn-ea"/>
              <a:cs typeface="+mn-cs"/>
            </a:rPr>
            <a:t>簡易水道事業及び下水道事業が</a:t>
          </a:r>
          <a:r>
            <a:rPr lang="ja-JP" altLang="ja-JP" sz="1100">
              <a:solidFill>
                <a:schemeClr val="dk1"/>
              </a:solidFill>
              <a:effectLst/>
              <a:latin typeface="+mn-lt"/>
              <a:ea typeface="+mn-ea"/>
              <a:cs typeface="+mn-cs"/>
            </a:rPr>
            <a:t>法適用企業会計へ移行に伴</a:t>
          </a:r>
          <a:r>
            <a:rPr lang="ja-JP" altLang="en-US" sz="1100">
              <a:solidFill>
                <a:schemeClr val="dk1"/>
              </a:solidFill>
              <a:effectLst/>
              <a:latin typeface="+mn-lt"/>
              <a:ea typeface="+mn-ea"/>
              <a:cs typeface="+mn-cs"/>
            </a:rPr>
            <a:t>い、それぞれの会計へ支出する繰出金（補助金・負担金）を科目振替したことにより増加した。　</a:t>
          </a:r>
          <a:r>
            <a:rPr lang="ja-JP" altLang="ja-JP" sz="1100">
              <a:solidFill>
                <a:schemeClr val="dk1"/>
              </a:solidFill>
              <a:effectLst/>
              <a:latin typeface="+mn-lt"/>
              <a:ea typeface="+mn-ea"/>
              <a:cs typeface="+mn-cs"/>
            </a:rPr>
            <a:t>・公債費</a:t>
          </a:r>
          <a:r>
            <a:rPr lang="en-US" altLang="ja-JP" sz="1100">
              <a:solidFill>
                <a:schemeClr val="dk1"/>
              </a:solidFill>
              <a:effectLst/>
              <a:latin typeface="+mn-lt"/>
              <a:ea typeface="+mn-ea"/>
              <a:cs typeface="+mn-cs"/>
            </a:rPr>
            <a:t>…R2</a:t>
          </a:r>
          <a:r>
            <a:rPr lang="ja-JP" altLang="en-US" sz="1100">
              <a:solidFill>
                <a:schemeClr val="dk1"/>
              </a:solidFill>
              <a:effectLst/>
              <a:latin typeface="+mn-lt"/>
              <a:ea typeface="+mn-ea"/>
              <a:cs typeface="+mn-cs"/>
            </a:rPr>
            <a:t>借入の</a:t>
          </a:r>
          <a:r>
            <a:rPr lang="ja-JP" altLang="ja-JP" sz="1100">
              <a:solidFill>
                <a:schemeClr val="dk1"/>
              </a:solidFill>
              <a:effectLst/>
              <a:latin typeface="+mn-lt"/>
              <a:ea typeface="+mn-ea"/>
              <a:cs typeface="+mn-cs"/>
            </a:rPr>
            <a:t>過疎対策事業債の</a:t>
          </a:r>
          <a:r>
            <a:rPr lang="ja-JP" altLang="en-US" sz="1100">
              <a:solidFill>
                <a:schemeClr val="dk1"/>
              </a:solidFill>
              <a:effectLst/>
              <a:latin typeface="+mn-lt"/>
              <a:ea typeface="+mn-ea"/>
              <a:cs typeface="+mn-cs"/>
            </a:rPr>
            <a:t>元金償還が開始されたことにより増加となった。</a:t>
          </a:r>
          <a:r>
            <a:rPr lang="ja-JP" altLang="ja-JP" sz="1100">
              <a:solidFill>
                <a:schemeClr val="dk1"/>
              </a:solidFill>
              <a:effectLst/>
              <a:latin typeface="+mn-lt"/>
              <a:ea typeface="+mn-ea"/>
              <a:cs typeface="+mn-cs"/>
            </a:rPr>
            <a:t>　</a:t>
          </a:r>
          <a:endParaRPr lang="ja-JP" altLang="ja-JP" sz="1400">
            <a:effectLst/>
          </a:endParaRPr>
        </a:p>
        <a:p>
          <a:r>
            <a:rPr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Ｒ</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からＲ</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の</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要因</a:t>
          </a:r>
          <a:endParaRPr lang="ja-JP" altLang="ja-JP" sz="1400">
            <a:effectLst/>
          </a:endParaRPr>
        </a:p>
        <a:p>
          <a:r>
            <a:rPr lang="ja-JP" altLang="ja-JP" sz="1100">
              <a:solidFill>
                <a:schemeClr val="dk1"/>
              </a:solidFill>
              <a:effectLst/>
              <a:latin typeface="+mn-lt"/>
              <a:ea typeface="+mn-ea"/>
              <a:cs typeface="+mn-cs"/>
            </a:rPr>
            <a:t>・物件費</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数値地形図作成業務</a:t>
          </a:r>
          <a:r>
            <a:rPr lang="ja-JP" altLang="en-US" sz="1100">
              <a:solidFill>
                <a:schemeClr val="dk1"/>
              </a:solidFill>
              <a:effectLst/>
              <a:latin typeface="+mn-lt"/>
              <a:ea typeface="+mn-ea"/>
              <a:cs typeface="+mn-cs"/>
            </a:rPr>
            <a:t>、斎苑取壊し事業が</a:t>
          </a:r>
          <a:r>
            <a:rPr lang="en-US" altLang="ja-JP" sz="1100">
              <a:solidFill>
                <a:schemeClr val="dk1"/>
              </a:solidFill>
              <a:effectLst/>
              <a:latin typeface="+mn-lt"/>
              <a:ea typeface="+mn-ea"/>
              <a:cs typeface="+mn-cs"/>
            </a:rPr>
            <a:t>R4</a:t>
          </a:r>
          <a:r>
            <a:rPr lang="ja-JP" altLang="en-US" sz="1100">
              <a:solidFill>
                <a:schemeClr val="dk1"/>
              </a:solidFill>
              <a:effectLst/>
              <a:latin typeface="+mn-lt"/>
              <a:ea typeface="+mn-ea"/>
              <a:cs typeface="+mn-cs"/>
            </a:rPr>
            <a:t>に事業完了したため皆減となったことにより減少した。　</a:t>
          </a:r>
          <a:r>
            <a:rPr lang="ja-JP" altLang="ja-JP" sz="1100">
              <a:solidFill>
                <a:schemeClr val="dk1"/>
              </a:solidFill>
              <a:effectLst/>
              <a:latin typeface="+mn-lt"/>
              <a:ea typeface="+mn-ea"/>
              <a:cs typeface="+mn-cs"/>
            </a:rPr>
            <a:t>・繰出金</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Ｒ５から簡易水道事業及び下水道事業が法適用企業会計へ移行に伴い、それぞれの会計へ支出する繰出金（補助金・負担金）を科目振替したことにより</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4,188
4,155
273.94
6,008,580
5,751,696
108,044
3,368,178
6,565,671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48517</xdr:rowOff>
    </xdr:from>
    <xdr:to>
      <xdr:col>24</xdr:col>
      <xdr:colOff>63500</xdr:colOff>
      <xdr:row>37</xdr:row>
      <xdr:rowOff>75406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92167"/>
          <a:ext cx="838200" cy="2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73978</xdr:rowOff>
    </xdr:from>
    <xdr:to>
      <xdr:col>19</xdr:col>
      <xdr:colOff>177800</xdr:colOff>
      <xdr:row>37</xdr:row>
      <xdr:rowOff>75406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417628"/>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56318</xdr:rowOff>
    </xdr:from>
    <xdr:to>
      <xdr:col>15</xdr:col>
      <xdr:colOff>50800</xdr:colOff>
      <xdr:row>37</xdr:row>
      <xdr:rowOff>73978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399968"/>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56318</xdr:rowOff>
    </xdr:from>
    <xdr:to>
      <xdr:col>10</xdr:col>
      <xdr:colOff>114300</xdr:colOff>
      <xdr:row>37</xdr:row>
      <xdr:rowOff>86236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99968"/>
          <a:ext cx="889000" cy="2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112617</xdr:rowOff>
    </xdr:from>
    <xdr:to>
      <xdr:col>10</xdr:col>
      <xdr:colOff>165100</xdr:colOff>
      <xdr:row>37</xdr:row>
      <xdr:rowOff>42767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2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59294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129762</xdr:rowOff>
    </xdr:from>
    <xdr:to>
      <xdr:col>6</xdr:col>
      <xdr:colOff>38100</xdr:colOff>
      <xdr:row>38</xdr:row>
      <xdr:rowOff>59913</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734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51040</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169167</xdr:rowOff>
    </xdr:from>
    <xdr:to>
      <xdr:col>24</xdr:col>
      <xdr:colOff>114300</xdr:colOff>
      <xdr:row>37</xdr:row>
      <xdr:rowOff>99317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4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147594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24606</xdr:rowOff>
    </xdr:from>
    <xdr:to>
      <xdr:col>20</xdr:col>
      <xdr:colOff>38100</xdr:colOff>
      <xdr:row>37</xdr:row>
      <xdr:rowOff>126206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117333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46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23178</xdr:rowOff>
    </xdr:from>
    <xdr:to>
      <xdr:col>15</xdr:col>
      <xdr:colOff>101600</xdr:colOff>
      <xdr:row>37</xdr:row>
      <xdr:rowOff>124778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115905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5518</xdr:rowOff>
    </xdr:from>
    <xdr:to>
      <xdr:col>10</xdr:col>
      <xdr:colOff>165100</xdr:colOff>
      <xdr:row>37</xdr:row>
      <xdr:rowOff>107118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98245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35436</xdr:rowOff>
    </xdr:from>
    <xdr:to>
      <xdr:col>6</xdr:col>
      <xdr:colOff>38100</xdr:colOff>
      <xdr:row>37</xdr:row>
      <xdr:rowOff>137036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153563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5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106337</xdr:rowOff>
    </xdr:from>
    <xdr:to>
      <xdr:col>24</xdr:col>
      <xdr:colOff>63500</xdr:colOff>
      <xdr:row>57</xdr:row>
      <xdr:rowOff>116451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78987"/>
          <a:ext cx="838200" cy="1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38896</xdr:rowOff>
    </xdr:from>
    <xdr:to>
      <xdr:col>19</xdr:col>
      <xdr:colOff>177800</xdr:colOff>
      <xdr:row>57</xdr:row>
      <xdr:rowOff>116451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11546"/>
          <a:ext cx="889000" cy="7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117814</xdr:rowOff>
    </xdr:from>
    <xdr:to>
      <xdr:col>15</xdr:col>
      <xdr:colOff>50800</xdr:colOff>
      <xdr:row>57</xdr:row>
      <xdr:rowOff>38896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19014"/>
          <a:ext cx="889000" cy="9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117814</xdr:rowOff>
    </xdr:from>
    <xdr:to>
      <xdr:col>10</xdr:col>
      <xdr:colOff>114300</xdr:colOff>
      <xdr:row>57</xdr:row>
      <xdr:rowOff>147136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719014"/>
          <a:ext cx="889000" cy="20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144918</xdr:rowOff>
    </xdr:from>
    <xdr:to>
      <xdr:col>10</xdr:col>
      <xdr:colOff>165100</xdr:colOff>
      <xdr:row>56</xdr:row>
      <xdr:rowOff>75068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91595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34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90292</xdr:rowOff>
    </xdr:from>
    <xdr:to>
      <xdr:col>6</xdr:col>
      <xdr:colOff>38100</xdr:colOff>
      <xdr:row>58</xdr:row>
      <xdr:rowOff>20442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6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36969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63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55537</xdr:rowOff>
    </xdr:from>
    <xdr:to>
      <xdr:col>24</xdr:col>
      <xdr:colOff>114300</xdr:colOff>
      <xdr:row>57</xdr:row>
      <xdr:rowOff>157137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141914</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4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65651</xdr:rowOff>
    </xdr:from>
    <xdr:to>
      <xdr:col>20</xdr:col>
      <xdr:colOff>38100</xdr:colOff>
      <xdr:row>57</xdr:row>
      <xdr:rowOff>167251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3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158378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93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159546</xdr:rowOff>
    </xdr:from>
    <xdr:to>
      <xdr:col>15</xdr:col>
      <xdr:colOff>101600</xdr:colOff>
      <xdr:row>57</xdr:row>
      <xdr:rowOff>89696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6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80823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85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67014</xdr:rowOff>
    </xdr:from>
    <xdr:to>
      <xdr:col>10</xdr:col>
      <xdr:colOff>165100</xdr:colOff>
      <xdr:row>56</xdr:row>
      <xdr:rowOff>168614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6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159741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6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96336</xdr:rowOff>
    </xdr:from>
    <xdr:to>
      <xdr:col>6</xdr:col>
      <xdr:colOff>38100</xdr:colOff>
      <xdr:row>58</xdr:row>
      <xdr:rowOff>26486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17613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96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92105</xdr:rowOff>
    </xdr:from>
    <xdr:to>
      <xdr:col>24</xdr:col>
      <xdr:colOff>63500</xdr:colOff>
      <xdr:row>75</xdr:row>
      <xdr:rowOff>95192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79405"/>
          <a:ext cx="838200" cy="17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95192</xdr:rowOff>
    </xdr:from>
    <xdr:to>
      <xdr:col>19</xdr:col>
      <xdr:colOff>177800</xdr:colOff>
      <xdr:row>75</xdr:row>
      <xdr:rowOff>123337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53942"/>
          <a:ext cx="889000" cy="2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123337</xdr:rowOff>
    </xdr:from>
    <xdr:to>
      <xdr:col>15</xdr:col>
      <xdr:colOff>50800</xdr:colOff>
      <xdr:row>76</xdr:row>
      <xdr:rowOff>67425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82087"/>
          <a:ext cx="889000" cy="1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67425</xdr:rowOff>
    </xdr:from>
    <xdr:to>
      <xdr:col>10</xdr:col>
      <xdr:colOff>114300</xdr:colOff>
      <xdr:row>76</xdr:row>
      <xdr:rowOff>107759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97625"/>
          <a:ext cx="889000" cy="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155327</xdr:rowOff>
    </xdr:from>
    <xdr:to>
      <xdr:col>10</xdr:col>
      <xdr:colOff>165100</xdr:colOff>
      <xdr:row>75</xdr:row>
      <xdr:rowOff>85477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102004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1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41305</xdr:rowOff>
    </xdr:from>
    <xdr:to>
      <xdr:col>24</xdr:col>
      <xdr:colOff>114300</xdr:colOff>
      <xdr:row>74</xdr:row>
      <xdr:rowOff>142905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64182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8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44392</xdr:rowOff>
    </xdr:from>
    <xdr:to>
      <xdr:col>20</xdr:col>
      <xdr:colOff>38100</xdr:colOff>
      <xdr:row>75</xdr:row>
      <xdr:rowOff>145992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162519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7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72537</xdr:rowOff>
    </xdr:from>
    <xdr:to>
      <xdr:col>15</xdr:col>
      <xdr:colOff>101600</xdr:colOff>
      <xdr:row>76</xdr:row>
      <xdr:rowOff>2687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165264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2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16625</xdr:rowOff>
    </xdr:from>
    <xdr:to>
      <xdr:col>10</xdr:col>
      <xdr:colOff>165100</xdr:colOff>
      <xdr:row>76</xdr:row>
      <xdr:rowOff>118225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109352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3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56959</xdr:rowOff>
    </xdr:from>
    <xdr:to>
      <xdr:col>6</xdr:col>
      <xdr:colOff>38100</xdr:colOff>
      <xdr:row>76</xdr:row>
      <xdr:rowOff>158559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8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149686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7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55040</xdr:rowOff>
    </xdr:from>
    <xdr:to>
      <xdr:col>24</xdr:col>
      <xdr:colOff>63500</xdr:colOff>
      <xdr:row>96</xdr:row>
      <xdr:rowOff>138130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42790"/>
          <a:ext cx="838200" cy="25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55040</xdr:rowOff>
    </xdr:from>
    <xdr:to>
      <xdr:col>19</xdr:col>
      <xdr:colOff>177800</xdr:colOff>
      <xdr:row>96</xdr:row>
      <xdr:rowOff>125034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42790"/>
          <a:ext cx="889000" cy="24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161345</xdr:rowOff>
    </xdr:from>
    <xdr:to>
      <xdr:col>15</xdr:col>
      <xdr:colOff>50800</xdr:colOff>
      <xdr:row>96</xdr:row>
      <xdr:rowOff>125034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277645"/>
          <a:ext cx="889000" cy="30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161345</xdr:rowOff>
    </xdr:from>
    <xdr:to>
      <xdr:col>10</xdr:col>
      <xdr:colOff>114300</xdr:colOff>
      <xdr:row>95</xdr:row>
      <xdr:rowOff>30648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277645"/>
          <a:ext cx="889000" cy="4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148146</xdr:rowOff>
    </xdr:from>
    <xdr:to>
      <xdr:col>10</xdr:col>
      <xdr:colOff>165100</xdr:colOff>
      <xdr:row>97</xdr:row>
      <xdr:rowOff>78296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69423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103805</xdr:rowOff>
    </xdr:from>
    <xdr:to>
      <xdr:col>6</xdr:col>
      <xdr:colOff>38100</xdr:colOff>
      <xdr:row>98</xdr:row>
      <xdr:rowOff>33955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25082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87330</xdr:rowOff>
    </xdr:from>
    <xdr:to>
      <xdr:col>24</xdr:col>
      <xdr:colOff>114300</xdr:colOff>
      <xdr:row>97</xdr:row>
      <xdr:rowOff>17480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110207</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9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4240</xdr:rowOff>
    </xdr:from>
    <xdr:to>
      <xdr:col>20</xdr:col>
      <xdr:colOff>38100</xdr:colOff>
      <xdr:row>95</xdr:row>
      <xdr:rowOff>105840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9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122367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06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74234</xdr:rowOff>
    </xdr:from>
    <xdr:to>
      <xdr:col>15</xdr:col>
      <xdr:colOff>101600</xdr:colOff>
      <xdr:row>97</xdr:row>
      <xdr:rowOff>4384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3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20911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30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110545</xdr:rowOff>
    </xdr:from>
    <xdr:to>
      <xdr:col>10</xdr:col>
      <xdr:colOff>165100</xdr:colOff>
      <xdr:row>95</xdr:row>
      <xdr:rowOff>40695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2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57222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00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151298</xdr:rowOff>
    </xdr:from>
    <xdr:to>
      <xdr:col>6</xdr:col>
      <xdr:colOff>38100</xdr:colOff>
      <xdr:row>95</xdr:row>
      <xdr:rowOff>81448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6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97975</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04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72263</xdr:rowOff>
    </xdr:from>
    <xdr:to>
      <xdr:col>41</xdr:col>
      <xdr:colOff>101600</xdr:colOff>
      <xdr:row>39</xdr:row>
      <xdr:rowOff>2413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18940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100711</xdr:rowOff>
    </xdr:from>
    <xdr:to>
      <xdr:col>36</xdr:col>
      <xdr:colOff>165100</xdr:colOff>
      <xdr:row>39</xdr:row>
      <xdr:rowOff>30861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47388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160690</xdr:rowOff>
    </xdr:from>
    <xdr:to>
      <xdr:col>55</xdr:col>
      <xdr:colOff>0</xdr:colOff>
      <xdr:row>58</xdr:row>
      <xdr:rowOff>31710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33340"/>
          <a:ext cx="838200" cy="4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160690</xdr:rowOff>
    </xdr:from>
    <xdr:to>
      <xdr:col>50</xdr:col>
      <xdr:colOff>114300</xdr:colOff>
      <xdr:row>58</xdr:row>
      <xdr:rowOff>54301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33340"/>
          <a:ext cx="889000" cy="6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86015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1003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117444</xdr:rowOff>
    </xdr:from>
    <xdr:to>
      <xdr:col>45</xdr:col>
      <xdr:colOff>177800</xdr:colOff>
      <xdr:row>58</xdr:row>
      <xdr:rowOff>54301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90094"/>
          <a:ext cx="889000" cy="10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117444</xdr:rowOff>
    </xdr:from>
    <xdr:to>
      <xdr:col>41</xdr:col>
      <xdr:colOff>50800</xdr:colOff>
      <xdr:row>57</xdr:row>
      <xdr:rowOff>138131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90094"/>
          <a:ext cx="889000" cy="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129738</xdr:rowOff>
    </xdr:from>
    <xdr:to>
      <xdr:col>41</xdr:col>
      <xdr:colOff>101600</xdr:colOff>
      <xdr:row>58</xdr:row>
      <xdr:rowOff>59888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51015</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9995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47376</xdr:rowOff>
    </xdr:from>
    <xdr:to>
      <xdr:col>36</xdr:col>
      <xdr:colOff>165100</xdr:colOff>
      <xdr:row>58</xdr:row>
      <xdr:rowOff>148976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9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140103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1008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152360</xdr:rowOff>
    </xdr:from>
    <xdr:to>
      <xdr:col>55</xdr:col>
      <xdr:colOff>50800</xdr:colOff>
      <xdr:row>58</xdr:row>
      <xdr:rowOff>82510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3787</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7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109890</xdr:rowOff>
    </xdr:from>
    <xdr:to>
      <xdr:col>50</xdr:col>
      <xdr:colOff>165100</xdr:colOff>
      <xdr:row>58</xdr:row>
      <xdr:rowOff>40040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56567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965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3501</xdr:rowOff>
    </xdr:from>
    <xdr:to>
      <xdr:col>46</xdr:col>
      <xdr:colOff>38100</xdr:colOff>
      <xdr:row>58</xdr:row>
      <xdr:rowOff>105101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4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96228</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1004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66644</xdr:rowOff>
    </xdr:from>
    <xdr:to>
      <xdr:col>41</xdr:col>
      <xdr:colOff>101600</xdr:colOff>
      <xdr:row>57</xdr:row>
      <xdr:rowOff>168244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13321</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61795" y="961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87331</xdr:rowOff>
    </xdr:from>
    <xdr:to>
      <xdr:col>36</xdr:col>
      <xdr:colOff>165100</xdr:colOff>
      <xdr:row>58</xdr:row>
      <xdr:rowOff>17481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5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34008</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963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121160</xdr:rowOff>
    </xdr:from>
    <xdr:to>
      <xdr:col>55</xdr:col>
      <xdr:colOff>0</xdr:colOff>
      <xdr:row>78</xdr:row>
      <xdr:rowOff>153388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94260"/>
          <a:ext cx="838200" cy="3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121160</xdr:rowOff>
    </xdr:from>
    <xdr:to>
      <xdr:col>50</xdr:col>
      <xdr:colOff>114300</xdr:colOff>
      <xdr:row>78</xdr:row>
      <xdr:rowOff>129981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94260"/>
          <a:ext cx="8890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129981</xdr:rowOff>
    </xdr:from>
    <xdr:to>
      <xdr:col>45</xdr:col>
      <xdr:colOff>177800</xdr:colOff>
      <xdr:row>78</xdr:row>
      <xdr:rowOff>161184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503081"/>
          <a:ext cx="8890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161184</xdr:rowOff>
    </xdr:from>
    <xdr:to>
      <xdr:col>41</xdr:col>
      <xdr:colOff>50800</xdr:colOff>
      <xdr:row>78</xdr:row>
      <xdr:rowOff>168520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34284"/>
          <a:ext cx="889000" cy="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79589</xdr:rowOff>
    </xdr:from>
    <xdr:to>
      <xdr:col>41</xdr:col>
      <xdr:colOff>101600</xdr:colOff>
      <xdr:row>79</xdr:row>
      <xdr:rowOff>9739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26266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129467</xdr:rowOff>
    </xdr:from>
    <xdr:to>
      <xdr:col>36</xdr:col>
      <xdr:colOff>165100</xdr:colOff>
      <xdr:row>79</xdr:row>
      <xdr:rowOff>59617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50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50744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59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102588</xdr:rowOff>
    </xdr:from>
    <xdr:to>
      <xdr:col>55</xdr:col>
      <xdr:colOff>50800</xdr:colOff>
      <xdr:row>79</xdr:row>
      <xdr:rowOff>32738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7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70360</xdr:rowOff>
    </xdr:from>
    <xdr:to>
      <xdr:col>50</xdr:col>
      <xdr:colOff>165100</xdr:colOff>
      <xdr:row>79</xdr:row>
      <xdr:rowOff>510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163087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5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79181</xdr:rowOff>
    </xdr:from>
    <xdr:to>
      <xdr:col>46</xdr:col>
      <xdr:colOff>38100</xdr:colOff>
      <xdr:row>79</xdr:row>
      <xdr:rowOff>9331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5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25858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2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110384</xdr:rowOff>
    </xdr:from>
    <xdr:to>
      <xdr:col>41</xdr:col>
      <xdr:colOff>101600</xdr:colOff>
      <xdr:row>79</xdr:row>
      <xdr:rowOff>40534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8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31661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117720</xdr:rowOff>
    </xdr:from>
    <xdr:to>
      <xdr:col>36</xdr:col>
      <xdr:colOff>165100</xdr:colOff>
      <xdr:row>79</xdr:row>
      <xdr:rowOff>47870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64397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6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119391</xdr:rowOff>
    </xdr:from>
    <xdr:to>
      <xdr:col>55</xdr:col>
      <xdr:colOff>0</xdr:colOff>
      <xdr:row>97</xdr:row>
      <xdr:rowOff>86933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78591"/>
          <a:ext cx="838200" cy="13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119391</xdr:rowOff>
    </xdr:from>
    <xdr:to>
      <xdr:col>50</xdr:col>
      <xdr:colOff>114300</xdr:colOff>
      <xdr:row>97</xdr:row>
      <xdr:rowOff>123937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78591"/>
          <a:ext cx="889000" cy="17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7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44066</xdr:rowOff>
    </xdr:from>
    <xdr:to>
      <xdr:col>45</xdr:col>
      <xdr:colOff>177800</xdr:colOff>
      <xdr:row>97</xdr:row>
      <xdr:rowOff>123937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74716"/>
          <a:ext cx="889000" cy="7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44066</xdr:rowOff>
    </xdr:from>
    <xdr:to>
      <xdr:col>41</xdr:col>
      <xdr:colOff>50800</xdr:colOff>
      <xdr:row>97</xdr:row>
      <xdr:rowOff>68786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74716"/>
          <a:ext cx="889000" cy="2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41511</xdr:rowOff>
    </xdr:from>
    <xdr:to>
      <xdr:col>41</xdr:col>
      <xdr:colOff>101600</xdr:colOff>
      <xdr:row>97</xdr:row>
      <xdr:rowOff>143111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134238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76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149361</xdr:rowOff>
    </xdr:from>
    <xdr:to>
      <xdr:col>36</xdr:col>
      <xdr:colOff>165100</xdr:colOff>
      <xdr:row>98</xdr:row>
      <xdr:rowOff>79511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8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70638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87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36133</xdr:rowOff>
    </xdr:from>
    <xdr:to>
      <xdr:col>55</xdr:col>
      <xdr:colOff>50800</xdr:colOff>
      <xdr:row>97</xdr:row>
      <xdr:rowOff>137733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6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59010</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1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68591</xdr:rowOff>
    </xdr:from>
    <xdr:to>
      <xdr:col>50</xdr:col>
      <xdr:colOff>165100</xdr:colOff>
      <xdr:row>96</xdr:row>
      <xdr:rowOff>170191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2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15268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30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73137</xdr:rowOff>
    </xdr:from>
    <xdr:to>
      <xdr:col>46</xdr:col>
      <xdr:colOff>38100</xdr:colOff>
      <xdr:row>98</xdr:row>
      <xdr:rowOff>3287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0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165864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79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164716</xdr:rowOff>
    </xdr:from>
    <xdr:to>
      <xdr:col>41</xdr:col>
      <xdr:colOff>101600</xdr:colOff>
      <xdr:row>97</xdr:row>
      <xdr:rowOff>94866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111393</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39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17986</xdr:rowOff>
    </xdr:from>
    <xdr:to>
      <xdr:col>36</xdr:col>
      <xdr:colOff>165100</xdr:colOff>
      <xdr:row>97</xdr:row>
      <xdr:rowOff>119586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4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136113</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42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133162</xdr:rowOff>
    </xdr:from>
    <xdr:to>
      <xdr:col>85</xdr:col>
      <xdr:colOff>127000</xdr:colOff>
      <xdr:row>36</xdr:row>
      <xdr:rowOff>53846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133912"/>
          <a:ext cx="838200" cy="9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36245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51194</xdr:rowOff>
    </xdr:from>
    <xdr:to>
      <xdr:col>81</xdr:col>
      <xdr:colOff>50800</xdr:colOff>
      <xdr:row>36</xdr:row>
      <xdr:rowOff>53846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051944"/>
          <a:ext cx="889000" cy="17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51194</xdr:rowOff>
    </xdr:from>
    <xdr:to>
      <xdr:col>76</xdr:col>
      <xdr:colOff>114300</xdr:colOff>
      <xdr:row>36</xdr:row>
      <xdr:rowOff>59972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051944"/>
          <a:ext cx="889000" cy="18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116926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2723</xdr:rowOff>
    </xdr:from>
    <xdr:to>
      <xdr:col>71</xdr:col>
      <xdr:colOff>177800</xdr:colOff>
      <xdr:row>36</xdr:row>
      <xdr:rowOff>59972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003473"/>
          <a:ext cx="889000" cy="22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146332</xdr:rowOff>
    </xdr:from>
    <xdr:to>
      <xdr:col>72</xdr:col>
      <xdr:colOff>38100</xdr:colOff>
      <xdr:row>36</xdr:row>
      <xdr:rowOff>76482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93009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159827</xdr:rowOff>
    </xdr:from>
    <xdr:to>
      <xdr:col>67</xdr:col>
      <xdr:colOff>101600</xdr:colOff>
      <xdr:row>37</xdr:row>
      <xdr:rowOff>89977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81104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82362</xdr:rowOff>
    </xdr:from>
    <xdr:to>
      <xdr:col>85</xdr:col>
      <xdr:colOff>177800</xdr:colOff>
      <xdr:row>36</xdr:row>
      <xdr:rowOff>12512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8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105239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9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3046</xdr:rowOff>
    </xdr:from>
    <xdr:to>
      <xdr:col>81</xdr:col>
      <xdr:colOff>101600</xdr:colOff>
      <xdr:row>36</xdr:row>
      <xdr:rowOff>104646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121173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394</xdr:rowOff>
    </xdr:from>
    <xdr:to>
      <xdr:col>76</xdr:col>
      <xdr:colOff>165100</xdr:colOff>
      <xdr:row>35</xdr:row>
      <xdr:rowOff>101994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118521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7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9172</xdr:rowOff>
    </xdr:from>
    <xdr:to>
      <xdr:col>72</xdr:col>
      <xdr:colOff>38100</xdr:colOff>
      <xdr:row>36</xdr:row>
      <xdr:rowOff>110772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101899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27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123373</xdr:rowOff>
    </xdr:from>
    <xdr:to>
      <xdr:col>67</xdr:col>
      <xdr:colOff>101600</xdr:colOff>
      <xdr:row>35</xdr:row>
      <xdr:rowOff>53523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95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70050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72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148433</xdr:rowOff>
    </xdr:from>
    <xdr:to>
      <xdr:col>85</xdr:col>
      <xdr:colOff>127000</xdr:colOff>
      <xdr:row>58</xdr:row>
      <xdr:rowOff>7700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921083"/>
          <a:ext cx="838200" cy="3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7700</xdr:rowOff>
    </xdr:from>
    <xdr:to>
      <xdr:col>81</xdr:col>
      <xdr:colOff>50800</xdr:colOff>
      <xdr:row>58</xdr:row>
      <xdr:rowOff>20504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951800"/>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108656</xdr:rowOff>
    </xdr:from>
    <xdr:to>
      <xdr:col>76</xdr:col>
      <xdr:colOff>114300</xdr:colOff>
      <xdr:row>58</xdr:row>
      <xdr:rowOff>20504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09856"/>
          <a:ext cx="889000" cy="25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108656</xdr:rowOff>
    </xdr:from>
    <xdr:to>
      <xdr:col>71</xdr:col>
      <xdr:colOff>177800</xdr:colOff>
      <xdr:row>57</xdr:row>
      <xdr:rowOff>8354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709856"/>
          <a:ext cx="889000" cy="7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68558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0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97633</xdr:rowOff>
    </xdr:from>
    <xdr:to>
      <xdr:col>85</xdr:col>
      <xdr:colOff>177800</xdr:colOff>
      <xdr:row>58</xdr:row>
      <xdr:rowOff>27783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7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51529</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2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128350</xdr:rowOff>
    </xdr:from>
    <xdr:to>
      <xdr:col>81</xdr:col>
      <xdr:colOff>101600</xdr:colOff>
      <xdr:row>58</xdr:row>
      <xdr:rowOff>58500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0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49627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9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141154</xdr:rowOff>
    </xdr:from>
    <xdr:to>
      <xdr:col>76</xdr:col>
      <xdr:colOff>165100</xdr:colOff>
      <xdr:row>58</xdr:row>
      <xdr:rowOff>71304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9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62431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1000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57856</xdr:rowOff>
    </xdr:from>
    <xdr:to>
      <xdr:col>72</xdr:col>
      <xdr:colOff>38100</xdr:colOff>
      <xdr:row>56</xdr:row>
      <xdr:rowOff>159456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5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4533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43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129004</xdr:rowOff>
    </xdr:from>
    <xdr:to>
      <xdr:col>67</xdr:col>
      <xdr:colOff>101600</xdr:colOff>
      <xdr:row>57</xdr:row>
      <xdr:rowOff>59154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3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75681</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50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145075</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518175"/>
          <a:ext cx="838200" cy="1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98180</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2730"/>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88716</xdr:rowOff>
    </xdr:from>
    <xdr:to>
      <xdr:col>71</xdr:col>
      <xdr:colOff>177800</xdr:colOff>
      <xdr:row>79</xdr:row>
      <xdr:rowOff>98180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33266"/>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142503</xdr:rowOff>
    </xdr:from>
    <xdr:to>
      <xdr:col>72</xdr:col>
      <xdr:colOff>38100</xdr:colOff>
      <xdr:row>79</xdr:row>
      <xdr:rowOff>72653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89180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165671</xdr:rowOff>
    </xdr:from>
    <xdr:to>
      <xdr:col>67</xdr:col>
      <xdr:colOff>101600</xdr:colOff>
      <xdr:row>79</xdr:row>
      <xdr:rowOff>95821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112348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1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94275</xdr:rowOff>
    </xdr:from>
    <xdr:to>
      <xdr:col>85</xdr:col>
      <xdr:colOff>177800</xdr:colOff>
      <xdr:row>79</xdr:row>
      <xdr:rowOff>24425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72454</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47380</xdr:rowOff>
    </xdr:from>
    <xdr:to>
      <xdr:col>72</xdr:col>
      <xdr:colOff>38100</xdr:colOff>
      <xdr:row>79</xdr:row>
      <xdr:rowOff>148980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140107</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84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37916</xdr:rowOff>
    </xdr:from>
    <xdr:to>
      <xdr:col>67</xdr:col>
      <xdr:colOff>101600</xdr:colOff>
      <xdr:row>79</xdr:row>
      <xdr:rowOff>139516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130643</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67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626</xdr:rowOff>
    </xdr:from>
    <xdr:to>
      <xdr:col>85</xdr:col>
      <xdr:colOff>127000</xdr:colOff>
      <xdr:row>97</xdr:row>
      <xdr:rowOff>27105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31276"/>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105058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9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27105</xdr:rowOff>
    </xdr:from>
    <xdr:to>
      <xdr:col>81</xdr:col>
      <xdr:colOff>50800</xdr:colOff>
      <xdr:row>97</xdr:row>
      <xdr:rowOff>47808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57755"/>
          <a:ext cx="8890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86372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47808</xdr:rowOff>
    </xdr:from>
    <xdr:to>
      <xdr:col>76</xdr:col>
      <xdr:colOff>114300</xdr:colOff>
      <xdr:row>97</xdr:row>
      <xdr:rowOff>57872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78458"/>
          <a:ext cx="889000"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90467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57872</xdr:rowOff>
    </xdr:from>
    <xdr:to>
      <xdr:col>71</xdr:col>
      <xdr:colOff>177800</xdr:colOff>
      <xdr:row>97</xdr:row>
      <xdr:rowOff>59809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88522"/>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88548</xdr:rowOff>
    </xdr:from>
    <xdr:to>
      <xdr:col>72</xdr:col>
      <xdr:colOff>38100</xdr:colOff>
      <xdr:row>97</xdr:row>
      <xdr:rowOff>18698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35225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5521</xdr:rowOff>
    </xdr:from>
    <xdr:to>
      <xdr:col>67</xdr:col>
      <xdr:colOff>101600</xdr:colOff>
      <xdr:row>97</xdr:row>
      <xdr:rowOff>107121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123648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1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121276</xdr:rowOff>
    </xdr:from>
    <xdr:to>
      <xdr:col>85</xdr:col>
      <xdr:colOff>177800</xdr:colOff>
      <xdr:row>97</xdr:row>
      <xdr:rowOff>51426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99703</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5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147755</xdr:rowOff>
    </xdr:from>
    <xdr:to>
      <xdr:col>81</xdr:col>
      <xdr:colOff>101600</xdr:colOff>
      <xdr:row>97</xdr:row>
      <xdr:rowOff>77905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69032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69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168458</xdr:rowOff>
    </xdr:from>
    <xdr:to>
      <xdr:col>76</xdr:col>
      <xdr:colOff>165100</xdr:colOff>
      <xdr:row>97</xdr:row>
      <xdr:rowOff>98608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89735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72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7072</xdr:rowOff>
    </xdr:from>
    <xdr:to>
      <xdr:col>72</xdr:col>
      <xdr:colOff>38100</xdr:colOff>
      <xdr:row>97</xdr:row>
      <xdr:rowOff>108672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99799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73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9009</xdr:rowOff>
    </xdr:from>
    <xdr:to>
      <xdr:col>67</xdr:col>
      <xdr:colOff>101600</xdr:colOff>
      <xdr:row>97</xdr:row>
      <xdr:rowOff>110609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3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101736</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73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100203</xdr:rowOff>
    </xdr:from>
    <xdr:to>
      <xdr:col>102</xdr:col>
      <xdr:colOff>165100</xdr:colOff>
      <xdr:row>39</xdr:row>
      <xdr:rowOff>30353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46880</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52578</xdr:rowOff>
    </xdr:from>
    <xdr:to>
      <xdr:col>98</xdr:col>
      <xdr:colOff>38100</xdr:colOff>
      <xdr:row>38</xdr:row>
      <xdr:rowOff>154178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170705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○Ｒ</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からＲ</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の</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要因</a:t>
          </a:r>
          <a:endParaRPr lang="ja-JP" altLang="ja-JP" sz="1400">
            <a:effectLst/>
          </a:endParaRPr>
        </a:p>
        <a:p>
          <a:r>
            <a:rPr lang="ja-JP" altLang="ja-JP" sz="1100">
              <a:solidFill>
                <a:schemeClr val="dk1"/>
              </a:solidFill>
              <a:effectLst/>
              <a:latin typeface="+mn-lt"/>
              <a:ea typeface="+mn-ea"/>
              <a:cs typeface="+mn-cs"/>
            </a:rPr>
            <a:t>　・教育費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田口小学校給排水管更新工事の新規計上により増加となった。</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民生費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やすらぎの里大規模改修工事の新規計上により</a:t>
          </a:r>
          <a:r>
            <a:rPr lang="ja-JP" altLang="ja-JP" sz="1100">
              <a:solidFill>
                <a:schemeClr val="dk1"/>
              </a:solidFill>
              <a:effectLst/>
              <a:latin typeface="+mn-lt"/>
              <a:ea typeface="+mn-ea"/>
              <a:cs typeface="+mn-cs"/>
            </a:rPr>
            <a:t>増</a:t>
          </a:r>
          <a:r>
            <a:rPr lang="ja-JP" altLang="en-US" sz="1100">
              <a:solidFill>
                <a:schemeClr val="dk1"/>
              </a:solidFill>
              <a:effectLst/>
              <a:latin typeface="+mn-lt"/>
              <a:ea typeface="+mn-ea"/>
              <a:cs typeface="+mn-cs"/>
            </a:rPr>
            <a:t>加となった。　・消防費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消防ポンプ自動車の新規購入、拡声子局バッテリー交換経費の増及び防火水槽修繕工事費の増に伴い増加となった。　・災害普及費</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月</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日大雨被害の復旧工事増費（公共土木、農林施設）が多額になったため増加となった。　</a:t>
          </a:r>
          <a:endParaRPr lang="en-US" altLang="ja-JP" sz="110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○Ｒ</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からＲ</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の</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要因</a:t>
          </a:r>
          <a:endParaRPr lang="ja-JP" altLang="ja-JP" sz="1400">
            <a:effectLst/>
          </a:endParaRP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衛生費</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公営企業会計準備のため</a:t>
          </a:r>
          <a:r>
            <a:rPr lang="ja-JP" altLang="en-US" sz="1100">
              <a:solidFill>
                <a:schemeClr val="dk1"/>
              </a:solidFill>
              <a:effectLst/>
              <a:latin typeface="+mn-lt"/>
              <a:ea typeface="+mn-ea"/>
              <a:cs typeface="+mn-cs"/>
            </a:rPr>
            <a:t>経費に対する</a:t>
          </a:r>
          <a:r>
            <a:rPr lang="ja-JP" altLang="ja-JP" sz="1100">
              <a:solidFill>
                <a:schemeClr val="dk1"/>
              </a:solidFill>
              <a:effectLst/>
              <a:latin typeface="+mn-lt"/>
              <a:ea typeface="+mn-ea"/>
              <a:cs typeface="+mn-cs"/>
            </a:rPr>
            <a:t>簡易水道事業会計</a:t>
          </a:r>
          <a:r>
            <a:rPr lang="ja-JP" altLang="en-US" sz="1100">
              <a:solidFill>
                <a:schemeClr val="dk1"/>
              </a:solidFill>
              <a:effectLst/>
              <a:latin typeface="+mn-lt"/>
              <a:ea typeface="+mn-ea"/>
              <a:cs typeface="+mn-cs"/>
            </a:rPr>
            <a:t>への繰出金がＲ</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のみの支出であったため、皆減し減少した。　</a:t>
          </a:r>
          <a:r>
            <a:rPr lang="ja-JP" altLang="ja-JP" sz="1100">
              <a:solidFill>
                <a:schemeClr val="dk1"/>
              </a:solidFill>
              <a:effectLst/>
              <a:latin typeface="+mn-lt"/>
              <a:ea typeface="+mn-ea"/>
              <a:cs typeface="+mn-cs"/>
            </a:rPr>
            <a:t>・農林水産業費</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公営企業会計準備のため経費に対する下水道事業費（農業集落排水）会計</a:t>
          </a:r>
          <a:r>
            <a:rPr lang="ja-JP" altLang="en-US" sz="1100">
              <a:solidFill>
                <a:schemeClr val="dk1"/>
              </a:solidFill>
              <a:effectLst/>
              <a:latin typeface="+mn-lt"/>
              <a:ea typeface="+mn-ea"/>
              <a:cs typeface="+mn-cs"/>
            </a:rPr>
            <a:t>への繰出</a:t>
          </a:r>
          <a:r>
            <a:rPr lang="ja-JP" altLang="ja-JP" sz="1100">
              <a:solidFill>
                <a:schemeClr val="dk1"/>
              </a:solidFill>
              <a:effectLst/>
              <a:latin typeface="+mn-lt"/>
              <a:ea typeface="+mn-ea"/>
              <a:cs typeface="+mn-cs"/>
            </a:rPr>
            <a:t>金</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Ｒ</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のみの支出であったため、皆減し減少した。　</a:t>
          </a:r>
          <a:r>
            <a:rPr lang="ja-JP" altLang="en-US" sz="1100">
              <a:solidFill>
                <a:schemeClr val="dk1"/>
              </a:solidFill>
              <a:effectLst/>
              <a:latin typeface="+mn-lt"/>
              <a:ea typeface="+mn-ea"/>
              <a:cs typeface="+mn-cs"/>
            </a:rPr>
            <a:t>・商工費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アグリステーション改修工事等（工事、備品購入）がＲ</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のみの支出</a:t>
          </a:r>
          <a:r>
            <a:rPr lang="ja-JP" altLang="ja-JP" sz="1100">
              <a:solidFill>
                <a:schemeClr val="dk1"/>
              </a:solidFill>
              <a:effectLst/>
              <a:latin typeface="+mn-lt"/>
              <a:ea typeface="+mn-ea"/>
              <a:cs typeface="+mn-cs"/>
            </a:rPr>
            <a:t>であったため、皆減し減少した。</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・土木費</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公営企業会計準備のため経費に対する下水道事業費（</a:t>
          </a:r>
          <a:r>
            <a:rPr lang="ja-JP" altLang="en-US" sz="1100">
              <a:solidFill>
                <a:schemeClr val="dk1"/>
              </a:solidFill>
              <a:effectLst/>
              <a:latin typeface="+mn-lt"/>
              <a:ea typeface="+mn-ea"/>
              <a:cs typeface="+mn-cs"/>
            </a:rPr>
            <a:t>公共下水道</a:t>
          </a:r>
          <a:r>
            <a:rPr lang="ja-JP" altLang="ja-JP" sz="1100">
              <a:solidFill>
                <a:schemeClr val="dk1"/>
              </a:solidFill>
              <a:effectLst/>
              <a:latin typeface="+mn-lt"/>
              <a:ea typeface="+mn-ea"/>
              <a:cs typeface="+mn-cs"/>
            </a:rPr>
            <a:t>）会計への繰出金がＲ</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のみの支出であったため、皆減し減少した。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実質（単年度）収支額については、</a:t>
          </a:r>
          <a:r>
            <a:rPr kumimoji="1" lang="en-US" altLang="ja-JP" sz="1100" b="0" i="0" baseline="0">
              <a:solidFill>
                <a:schemeClr val="dk1"/>
              </a:solidFill>
              <a:effectLst/>
              <a:latin typeface="+mn-lt"/>
              <a:ea typeface="+mn-ea"/>
              <a:cs typeface="+mn-cs"/>
            </a:rPr>
            <a:t>R4</a:t>
          </a:r>
          <a:r>
            <a:rPr kumimoji="1" lang="ja-JP" altLang="en-US" sz="1100" b="0" i="0" baseline="0">
              <a:solidFill>
                <a:schemeClr val="dk1"/>
              </a:solidFill>
              <a:effectLst/>
              <a:latin typeface="+mn-lt"/>
              <a:ea typeface="+mn-ea"/>
              <a:cs typeface="+mn-cs"/>
            </a:rPr>
            <a:t>に</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から開始される公営企業会計準備のために多額の繰出金を確保する</a:t>
          </a:r>
          <a:r>
            <a:rPr kumimoji="1" lang="ja-JP" altLang="en-US" sz="1100" b="0" i="0" baseline="0">
              <a:solidFill>
                <a:schemeClr val="dk1"/>
              </a:solidFill>
              <a:effectLst/>
              <a:latin typeface="+mn-lt"/>
              <a:ea typeface="+mn-ea"/>
              <a:cs typeface="+mn-cs"/>
            </a:rPr>
            <a:t>ための財政調整基金の取崩しが無かったため、実質収支額は改善された。</a:t>
          </a:r>
          <a:endParaRPr kumimoji="1" lang="en-US" altLang="ja-JP" sz="1100" b="0" i="0" baseline="0">
            <a:solidFill>
              <a:schemeClr val="dk1"/>
            </a:solidFill>
            <a:effectLst/>
            <a:latin typeface="+mn-lt"/>
            <a:ea typeface="+mn-ea"/>
            <a:cs typeface="+mn-cs"/>
          </a:endParaRPr>
        </a:p>
        <a:p>
          <a:pPr eaLnBrk="1" fontAlgn="auto" latinLnBrk="0" hangingPunct="1"/>
          <a:r>
            <a:rPr lang="ja-JP" altLang="en-US" sz="1100">
              <a:effectLst/>
            </a:rPr>
            <a:t>　また、財源不足調整のための財政調整基金取崩しも実施したたため、実質単年度収支比率も改善されたが、マイナス収支は改善されていないため将来を見据え、早期の改善に向け、適切な運用を行っていく。</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全会計において黒字であり、連結実質赤字比率はない。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今後も、事務事業の見直しなど歳出の合理化</a:t>
          </a:r>
          <a:r>
            <a:rPr kumimoji="1" lang="ja-JP" altLang="en-US" sz="1100" b="0" i="0" baseline="0">
              <a:solidFill>
                <a:schemeClr val="dk1"/>
              </a:solidFill>
              <a:effectLst/>
              <a:latin typeface="+mn-lt"/>
              <a:ea typeface="+mn-ea"/>
              <a:cs typeface="+mn-cs"/>
            </a:rPr>
            <a:t>や財源確保を前提とした</a:t>
          </a:r>
          <a:r>
            <a:rPr kumimoji="1" lang="ja-JP" altLang="ja-JP" sz="1100" b="0" i="0" baseline="0">
              <a:solidFill>
                <a:schemeClr val="dk1"/>
              </a:solidFill>
              <a:effectLst/>
              <a:latin typeface="+mn-lt"/>
              <a:ea typeface="+mn-ea"/>
              <a:cs typeface="+mn-cs"/>
            </a:rPr>
            <a:t>行財政改革を推進し、健全な財政運営に努めていく。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6008580</v>
      </c>
      <c r="BO4" s="449"/>
      <c r="BP4" s="449"/>
      <c r="BQ4" s="449"/>
      <c r="BR4" s="449"/>
      <c r="BS4" s="449"/>
      <c r="BT4" s="449"/>
      <c r="BU4" s="450"/>
      <c r="BV4" s="448">
        <v>6450240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3.2</v>
      </c>
      <c r="CU4" s="589"/>
      <c r="CV4" s="589"/>
      <c r="CW4" s="589"/>
      <c r="CX4" s="589"/>
      <c r="CY4" s="589"/>
      <c r="CZ4" s="589"/>
      <c r="DA4" s="590"/>
      <c r="DB4" s="588">
        <v>1.9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5751696</v>
      </c>
      <c r="BO5" s="420"/>
      <c r="BP5" s="420"/>
      <c r="BQ5" s="420"/>
      <c r="BR5" s="420"/>
      <c r="BS5" s="420"/>
      <c r="BT5" s="420"/>
      <c r="BU5" s="421"/>
      <c r="BV5" s="419">
        <v>6297775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79.8</v>
      </c>
      <c r="CU5" s="417"/>
      <c r="CV5" s="417"/>
      <c r="CW5" s="417"/>
      <c r="CX5" s="417"/>
      <c r="CY5" s="417"/>
      <c r="CZ5" s="417"/>
      <c r="DA5" s="418"/>
      <c r="DB5" s="416">
        <v>78.2</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256884</v>
      </c>
      <c r="BO6" s="420"/>
      <c r="BP6" s="420"/>
      <c r="BQ6" s="420"/>
      <c r="BR6" s="420"/>
      <c r="BS6" s="420"/>
      <c r="BT6" s="420"/>
      <c r="BU6" s="421"/>
      <c r="BV6" s="419">
        <v>152465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80.2</v>
      </c>
      <c r="CU6" s="563"/>
      <c r="CV6" s="563"/>
      <c r="CW6" s="563"/>
      <c r="CX6" s="563"/>
      <c r="CY6" s="563"/>
      <c r="CZ6" s="563"/>
      <c r="DA6" s="564"/>
      <c r="DB6" s="562">
        <v>78.900000000000006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148840</v>
      </c>
      <c r="BO7" s="420"/>
      <c r="BP7" s="420"/>
      <c r="BQ7" s="420"/>
      <c r="BR7" s="420"/>
      <c r="BS7" s="420"/>
      <c r="BT7" s="420"/>
      <c r="BU7" s="421"/>
      <c r="BV7" s="419">
        <v>87465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3368178</v>
      </c>
      <c r="CU7" s="420"/>
      <c r="CV7" s="420"/>
      <c r="CW7" s="420"/>
      <c r="CX7" s="420"/>
      <c r="CY7" s="420"/>
      <c r="CZ7" s="420"/>
      <c r="DA7" s="421"/>
      <c r="DB7" s="419">
        <v>3364213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108044</v>
      </c>
      <c r="BO8" s="420"/>
      <c r="BP8" s="420"/>
      <c r="BQ8" s="420"/>
      <c r="BR8" s="420"/>
      <c r="BS8" s="420"/>
      <c r="BT8" s="420"/>
      <c r="BU8" s="421"/>
      <c r="BV8" s="419">
        <v>65000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0.23</v>
      </c>
      <c r="CU8" s="523"/>
      <c r="CV8" s="523"/>
      <c r="CW8" s="523"/>
      <c r="CX8" s="523"/>
      <c r="CY8" s="523"/>
      <c r="CZ8" s="523"/>
      <c r="DA8" s="524"/>
      <c r="DB8" s="522">
        <v>0.24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4437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43044</v>
      </c>
      <c r="BO9" s="420"/>
      <c r="BP9" s="420"/>
      <c r="BQ9" s="420"/>
      <c r="BR9" s="420"/>
      <c r="BS9" s="420"/>
      <c r="BT9" s="420"/>
      <c r="BU9" s="421"/>
      <c r="BV9" s="419">
        <v>-55519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14.3</v>
      </c>
      <c r="CU9" s="417"/>
      <c r="CV9" s="417"/>
      <c r="CW9" s="417"/>
      <c r="CX9" s="417"/>
      <c r="CY9" s="417"/>
      <c r="CZ9" s="417"/>
      <c r="DA9" s="418"/>
      <c r="DB9" s="416">
        <v>12</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5074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784</v>
      </c>
      <c r="BO10" s="420"/>
      <c r="BP10" s="420"/>
      <c r="BQ10" s="420"/>
      <c r="BR10" s="420"/>
      <c r="BS10" s="420"/>
      <c r="BT10" s="420"/>
      <c r="BU10" s="421"/>
      <c r="BV10" s="419">
        <v>716</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4188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150000</v>
      </c>
      <c r="BO12" s="420"/>
      <c r="BP12" s="420"/>
      <c r="BQ12" s="420"/>
      <c r="BR12" s="420"/>
      <c r="BS12" s="420"/>
      <c r="BT12" s="420"/>
      <c r="BU12" s="421"/>
      <c r="BV12" s="419">
        <v>423562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4155</v>
      </c>
      <c r="S13" s="507"/>
      <c r="T13" s="507"/>
      <c r="U13" s="507"/>
      <c r="V13" s="508"/>
      <c r="W13" s="509" t="s">
        <v>131</v>
      </c>
      <c r="X13" s="405"/>
      <c r="Y13" s="405"/>
      <c r="Z13" s="405"/>
      <c r="AA13" s="405"/>
      <c r="AB13" s="406"/>
      <c r="AC13" s="372">
        <v>399</v>
      </c>
      <c r="AD13" s="373"/>
      <c r="AE13" s="373"/>
      <c r="AF13" s="373"/>
      <c r="AG13" s="374"/>
      <c r="AH13" s="372">
        <v>538</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-106172</v>
      </c>
      <c r="BO13" s="420"/>
      <c r="BP13" s="420"/>
      <c r="BQ13" s="420"/>
      <c r="BR13" s="420"/>
      <c r="BS13" s="420"/>
      <c r="BT13" s="420"/>
      <c r="BU13" s="421"/>
      <c r="BV13" s="419">
        <v>-478365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v>
      </c>
      <c r="CU13" s="417"/>
      <c r="CV13" s="417"/>
      <c r="CW13" s="417"/>
      <c r="CX13" s="417"/>
      <c r="CY13" s="417"/>
      <c r="CZ13" s="417"/>
      <c r="DA13" s="418"/>
      <c r="DB13" s="416">
        <v>6.1</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4342</v>
      </c>
      <c r="S14" s="507"/>
      <c r="T14" s="507"/>
      <c r="U14" s="507"/>
      <c r="V14" s="508"/>
      <c r="W14" s="510"/>
      <c r="X14" s="408"/>
      <c r="Y14" s="408"/>
      <c r="Z14" s="408"/>
      <c r="AA14" s="408"/>
      <c r="AB14" s="409"/>
      <c r="AC14" s="499">
        <v>18.7</v>
      </c>
      <c r="AD14" s="500"/>
      <c r="AE14" s="500"/>
      <c r="AF14" s="500"/>
      <c r="AG14" s="501"/>
      <c r="AH14" s="499">
        <v>21.6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4301</v>
      </c>
      <c r="S15" s="507"/>
      <c r="T15" s="507"/>
      <c r="U15" s="507"/>
      <c r="V15" s="508"/>
      <c r="W15" s="509" t="s">
        <v>137</v>
      </c>
      <c r="X15" s="405"/>
      <c r="Y15" s="405"/>
      <c r="Z15" s="405"/>
      <c r="AA15" s="405"/>
      <c r="AB15" s="406"/>
      <c r="AC15" s="372">
        <v>450</v>
      </c>
      <c r="AD15" s="373"/>
      <c r="AE15" s="373"/>
      <c r="AF15" s="373"/>
      <c r="AG15" s="374"/>
      <c r="AH15" s="372">
        <v>532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755108</v>
      </c>
      <c r="BO15" s="449"/>
      <c r="BP15" s="449"/>
      <c r="BQ15" s="449"/>
      <c r="BR15" s="449"/>
      <c r="BS15" s="449"/>
      <c r="BT15" s="449"/>
      <c r="BU15" s="450"/>
      <c r="BV15" s="448">
        <v>753560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21.1</v>
      </c>
      <c r="AD16" s="500"/>
      <c r="AE16" s="500"/>
      <c r="AF16" s="500"/>
      <c r="AG16" s="501"/>
      <c r="AH16" s="499">
        <v>21.3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3188455</v>
      </c>
      <c r="BO16" s="420"/>
      <c r="BP16" s="420"/>
      <c r="BQ16" s="420"/>
      <c r="BR16" s="420"/>
      <c r="BS16" s="420"/>
      <c r="BT16" s="420"/>
      <c r="BU16" s="421"/>
      <c r="BV16" s="419">
        <v>3166139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1282</v>
      </c>
      <c r="AD17" s="373"/>
      <c r="AE17" s="373"/>
      <c r="AF17" s="373"/>
      <c r="AG17" s="374"/>
      <c r="AH17" s="372">
        <v>1425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920466</v>
      </c>
      <c r="BO17" s="420"/>
      <c r="BP17" s="420"/>
      <c r="BQ17" s="420"/>
      <c r="BR17" s="420"/>
      <c r="BS17" s="420"/>
      <c r="BT17" s="420"/>
      <c r="BU17" s="421"/>
      <c r="BV17" s="419">
        <v>920142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273.94</v>
      </c>
      <c r="M18" s="472"/>
      <c r="N18" s="472"/>
      <c r="O18" s="472"/>
      <c r="P18" s="472"/>
      <c r="Q18" s="472"/>
      <c r="R18" s="473"/>
      <c r="S18" s="473"/>
      <c r="T18" s="473"/>
      <c r="U18" s="473"/>
      <c r="V18" s="474"/>
      <c r="W18" s="490"/>
      <c r="X18" s="491"/>
      <c r="Y18" s="491"/>
      <c r="Z18" s="491"/>
      <c r="AA18" s="491"/>
      <c r="AB18" s="515"/>
      <c r="AC18" s="389">
        <v>60.2</v>
      </c>
      <c r="AD18" s="390"/>
      <c r="AE18" s="390"/>
      <c r="AF18" s="390"/>
      <c r="AG18" s="475"/>
      <c r="AH18" s="389">
        <v>57.1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2693047</v>
      </c>
      <c r="BO18" s="420"/>
      <c r="BP18" s="420"/>
      <c r="BQ18" s="420"/>
      <c r="BR18" s="420"/>
      <c r="BS18" s="420"/>
      <c r="BT18" s="420"/>
      <c r="BU18" s="421"/>
      <c r="BV18" s="419">
        <v>2655189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3969054</v>
      </c>
      <c r="BO19" s="420"/>
      <c r="BP19" s="420"/>
      <c r="BQ19" s="420"/>
      <c r="BR19" s="420"/>
      <c r="BS19" s="420"/>
      <c r="BT19" s="420"/>
      <c r="BU19" s="421"/>
      <c r="BV19" s="419">
        <v>4481169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1845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6565671</v>
      </c>
      <c r="BO22" s="449"/>
      <c r="BP22" s="449"/>
      <c r="BQ22" s="449"/>
      <c r="BR22" s="449"/>
      <c r="BS22" s="449"/>
      <c r="BT22" s="449"/>
      <c r="BU22" s="450"/>
      <c r="BV22" s="448">
        <v>6654020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6404057</v>
      </c>
      <c r="BO23" s="420"/>
      <c r="BP23" s="420"/>
      <c r="BQ23" s="420"/>
      <c r="BR23" s="420"/>
      <c r="BS23" s="420"/>
      <c r="BT23" s="420"/>
      <c r="BU23" s="421"/>
      <c r="BV23" s="419">
        <v>6438544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6750</v>
      </c>
      <c r="R24" s="373"/>
      <c r="S24" s="373"/>
      <c r="T24" s="373"/>
      <c r="U24" s="373"/>
      <c r="V24" s="374"/>
      <c r="W24" s="462"/>
      <c r="X24" s="399"/>
      <c r="Y24" s="400"/>
      <c r="Z24" s="375" t="s">
        <v>162</v>
      </c>
      <c r="AA24" s="376"/>
      <c r="AB24" s="376"/>
      <c r="AC24" s="376"/>
      <c r="AD24" s="376"/>
      <c r="AE24" s="376"/>
      <c r="AF24" s="376"/>
      <c r="AG24" s="377"/>
      <c r="AH24" s="372">
        <v>101</v>
      </c>
      <c r="AI24" s="373"/>
      <c r="AJ24" s="373"/>
      <c r="AK24" s="373"/>
      <c r="AL24" s="374"/>
      <c r="AM24" s="372">
        <v>284113</v>
      </c>
      <c r="AN24" s="373"/>
      <c r="AO24" s="373"/>
      <c r="AP24" s="373"/>
      <c r="AQ24" s="373"/>
      <c r="AR24" s="374"/>
      <c r="AS24" s="372">
        <v>2813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4919310</v>
      </c>
      <c r="BO24" s="420"/>
      <c r="BP24" s="420"/>
      <c r="BQ24" s="420"/>
      <c r="BR24" s="420"/>
      <c r="BS24" s="420"/>
      <c r="BT24" s="420"/>
      <c r="BU24" s="421"/>
      <c r="BV24" s="419">
        <v>4820332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5620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5170</v>
      </c>
      <c r="R26" s="373"/>
      <c r="S26" s="373"/>
      <c r="T26" s="373"/>
      <c r="U26" s="373"/>
      <c r="V26" s="374"/>
      <c r="W26" s="462"/>
      <c r="X26" s="399"/>
      <c r="Y26" s="400"/>
      <c r="Z26" s="375" t="s">
        <v>168</v>
      </c>
      <c r="AA26" s="430"/>
      <c r="AB26" s="430"/>
      <c r="AC26" s="430"/>
      <c r="AD26" s="430"/>
      <c r="AE26" s="430"/>
      <c r="AF26" s="430"/>
      <c r="AG26" s="431"/>
      <c r="AH26" s="372">
        <v>13</v>
      </c>
      <c r="AI26" s="373"/>
      <c r="AJ26" s="373"/>
      <c r="AK26" s="373"/>
      <c r="AL26" s="374"/>
      <c r="AM26" s="372">
        <v>25675</v>
      </c>
      <c r="AN26" s="373"/>
      <c r="AO26" s="373"/>
      <c r="AP26" s="373"/>
      <c r="AQ26" s="373"/>
      <c r="AR26" s="374"/>
      <c r="AS26" s="372">
        <v>1975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2850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10000</v>
      </c>
      <c r="BO27" s="454"/>
      <c r="BP27" s="454"/>
      <c r="BQ27" s="454"/>
      <c r="BR27" s="454"/>
      <c r="BS27" s="454"/>
      <c r="BT27" s="454"/>
      <c r="BU27" s="455"/>
      <c r="BV27" s="453">
        <v>10000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2150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2308238</v>
      </c>
      <c r="BO28" s="449"/>
      <c r="BP28" s="449"/>
      <c r="BQ28" s="449"/>
      <c r="BR28" s="449"/>
      <c r="BS28" s="449"/>
      <c r="BT28" s="449"/>
      <c r="BU28" s="450"/>
      <c r="BV28" s="448">
        <v>2457454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10</v>
      </c>
      <c r="M29" s="373"/>
      <c r="N29" s="373"/>
      <c r="O29" s="373"/>
      <c r="P29" s="374"/>
      <c r="Q29" s="372">
        <v>1950</v>
      </c>
      <c r="R29" s="373"/>
      <c r="S29" s="373"/>
      <c r="T29" s="373"/>
      <c r="U29" s="373"/>
      <c r="V29" s="374"/>
      <c r="W29" s="463"/>
      <c r="X29" s="464"/>
      <c r="Y29" s="465"/>
      <c r="Z29" s="375" t="s">
        <v>177</v>
      </c>
      <c r="AA29" s="376"/>
      <c r="AB29" s="376"/>
      <c r="AC29" s="376"/>
      <c r="AD29" s="376"/>
      <c r="AE29" s="376"/>
      <c r="AF29" s="376"/>
      <c r="AG29" s="377"/>
      <c r="AH29" s="372">
        <v>101</v>
      </c>
      <c r="AI29" s="373"/>
      <c r="AJ29" s="373"/>
      <c r="AK29" s="373"/>
      <c r="AL29" s="374"/>
      <c r="AM29" s="372">
        <v>284113</v>
      </c>
      <c r="AN29" s="373"/>
      <c r="AO29" s="373"/>
      <c r="AP29" s="373"/>
      <c r="AQ29" s="373"/>
      <c r="AR29" s="374"/>
      <c r="AS29" s="372">
        <v>2813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566722</v>
      </c>
      <c r="BO29" s="420"/>
      <c r="BP29" s="420"/>
      <c r="BQ29" s="420"/>
      <c r="BR29" s="420"/>
      <c r="BS29" s="420"/>
      <c r="BT29" s="420"/>
      <c r="BU29" s="421"/>
      <c r="BV29" s="419">
        <v>552672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755651</v>
      </c>
      <c r="BO30" s="454"/>
      <c r="BP30" s="454"/>
      <c r="BQ30" s="454"/>
      <c r="BR30" s="454"/>
      <c r="BS30" s="454"/>
      <c r="BT30" s="454"/>
      <c r="BU30" s="455"/>
      <c r="BV30" s="453">
        <v>775687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IF('各会計、関係団体の財政状況及び健全化判断比率'!B30="","",'各会計、関係団体の財政状況及び健全化判断比率'!B30)</f>
        <v>簡易水道事業会計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愛知県市町村職員退職手当組合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町営バス特別会計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後期高齢者医療保険特別会計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IF('各会計、関係団体の財政状況及び健全化判断比率'!B31="","",'各会計、関係団体の財政状況及び健全化判断比率'!B31)</f>
        <v>下水道事業会計（特定環境公共下水+農業集落排水）</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愛知県後期高齢者医療広域連合（一般会計）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つぐ診療所特別会計</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愛知県後期高齢者医療広域連合（後期高齢者医療特別会計）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北設広域事務組合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東三河広域連合（一般会計）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東三河広域連合（介護保険特別会計）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TuY9wVtyfI4maBpzKMsTBstN7yawMBF/HAIv86JZiNcW2scr2q70pD0zaMsa9wmandrs7sIX0Dc7GV02ma7qUg==" saltValue="EgZqW2NpZJpgHwYwOlWB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t="s">
        <v>488</v>
      </c>
      <c r="G34" s="33" t="s">
        <v>488</v>
      </c>
      <c r="H34" s="33" t="s">
        <v>488</v>
      </c>
      <c r="I34" s="33" t="s">
        <v>488</v>
      </c>
      <c r="J34" s="34">
        <v>12.57</v>
      </c>
      <c r="K34" s="22"/>
      <c r="L34" s="22"/>
      <c r="M34" s="22"/>
      <c r="N34" s="22"/>
      <c r="O34" s="22"/>
      <c r="P34" s="22"/>
    </row>
    <row r="35" spans="1:16" ht="39" customHeight="1" x14ac:dyDescent="0.15">
      <c r="A35" s="22"/>
      <c r="B35" s="35"/>
      <c r="C35" s="1145" t="s">
        <v>535</v>
      </c>
      <c r="D35" s="1146"/>
      <c r="E35" s="1147"/>
      <c r="F35" s="36" t="s">
        <v>488</v>
      </c>
      <c r="G35" s="37" t="s">
        <v>488</v>
      </c>
      <c r="H35" s="37" t="s">
        <v>488</v>
      </c>
      <c r="I35" s="37" t="s">
        <v>488</v>
      </c>
      <c r="J35" s="38">
        <v>8.11</v>
      </c>
      <c r="K35" s="22"/>
      <c r="L35" s="22"/>
      <c r="M35" s="22"/>
      <c r="N35" s="22"/>
      <c r="O35" s="22"/>
      <c r="P35" s="22"/>
    </row>
    <row r="36" spans="1:16" ht="39" customHeight="1" x14ac:dyDescent="0.15">
      <c r="A36" s="22"/>
      <c r="B36" s="35"/>
      <c r="C36" s="1145" t="s">
        <v>536</v>
      </c>
      <c r="D36" s="1146"/>
      <c r="E36" s="1147"/>
      <c r="F36" s="36">
        <v>1.61</v>
      </c>
      <c r="G36" s="37">
        <v>2.09</v>
      </c>
      <c r="H36" s="37">
        <v>3.49</v>
      </c>
      <c r="I36" s="37">
        <v>1.93</v>
      </c>
      <c r="J36" s="38">
        <v>3.2</v>
      </c>
      <c r="K36" s="22"/>
      <c r="L36" s="22"/>
      <c r="M36" s="22"/>
      <c r="N36" s="22"/>
      <c r="O36" s="22"/>
      <c r="P36" s="22"/>
    </row>
    <row r="37" spans="1:16" ht="39" customHeight="1" x14ac:dyDescent="0.15">
      <c r="A37" s="22"/>
      <c r="B37" s="35"/>
      <c r="C37" s="1145" t="s">
        <v>537</v>
      </c>
      <c r="D37" s="1146"/>
      <c r="E37" s="1147"/>
      <c r="F37" s="36">
        <v>0</v>
      </c>
      <c r="G37" s="37">
        <v>0</v>
      </c>
      <c r="H37" s="37">
        <v>0</v>
      </c>
      <c r="I37" s="37">
        <v>0</v>
      </c>
      <c r="J37" s="38">
        <v>0</v>
      </c>
      <c r="K37" s="22"/>
      <c r="L37" s="22"/>
      <c r="M37" s="22"/>
      <c r="N37" s="22"/>
      <c r="O37" s="22"/>
      <c r="P37" s="22"/>
    </row>
    <row r="38" spans="1:16" ht="39" customHeight="1" x14ac:dyDescent="0.15">
      <c r="A38" s="22"/>
      <c r="B38" s="35"/>
      <c r="C38" s="1145" t="s">
        <v>538</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539</v>
      </c>
      <c r="D39" s="1146"/>
      <c r="E39" s="1147"/>
      <c r="F39" s="36">
        <v>0.04</v>
      </c>
      <c r="G39" s="37">
        <v>0.2</v>
      </c>
      <c r="H39" s="37">
        <v>0</v>
      </c>
      <c r="I39" s="37">
        <v>0</v>
      </c>
      <c r="J39" s="38">
        <v>0</v>
      </c>
      <c r="K39" s="22"/>
      <c r="L39" s="22"/>
      <c r="M39" s="22"/>
      <c r="N39" s="22"/>
      <c r="O39" s="22"/>
      <c r="P39" s="22"/>
    </row>
    <row r="40" spans="1:16" ht="39" customHeight="1" x14ac:dyDescent="0.15">
      <c r="A40" s="22"/>
      <c r="B40" s="35"/>
      <c r="C40" s="1145" t="s">
        <v>540</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0</v>
      </c>
      <c r="G43" s="42">
        <v>0</v>
      </c>
      <c r="H43" s="42">
        <v>0</v>
      </c>
      <c r="I43" s="42">
        <v>22.84</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18+zat2nHFNJnqoWqPgvJp/JwIduOcC9npCH8JBFrpg2vsOVo88FNsYeEfMoQbQ9tv+SiK6M18vwVg3QI3tdw==" saltValue="CLQnkXgcBZj8Fsg8pTJc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520</v>
      </c>
      <c r="L45" s="60">
        <v>512</v>
      </c>
      <c r="M45" s="60">
        <v>522</v>
      </c>
      <c r="N45" s="60">
        <v>540</v>
      </c>
      <c r="O45" s="61">
        <v>569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90</v>
      </c>
      <c r="L48" s="64">
        <v>91</v>
      </c>
      <c r="M48" s="64">
        <v>97</v>
      </c>
      <c r="N48" s="64">
        <v>116</v>
      </c>
      <c r="O48" s="65">
        <v>111</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488</v>
      </c>
      <c r="L49" s="64" t="s">
        <v>488</v>
      </c>
      <c r="M49" s="64" t="s">
        <v>488</v>
      </c>
      <c r="N49" s="64" t="s">
        <v>488</v>
      </c>
      <c r="O49" s="65" t="s">
        <v>488</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1</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470</v>
      </c>
      <c r="L52" s="64">
        <v>455</v>
      </c>
      <c r="M52" s="64">
        <v>449</v>
      </c>
      <c r="N52" s="64">
        <v>434</v>
      </c>
      <c r="O52" s="65">
        <v>452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140</v>
      </c>
      <c r="L53" s="69">
        <v>148</v>
      </c>
      <c r="M53" s="69">
        <v>170</v>
      </c>
      <c r="N53" s="69">
        <v>223</v>
      </c>
      <c r="O53" s="70">
        <v>228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563</v>
      </c>
      <c r="L58" s="84" t="s">
        <v>563</v>
      </c>
      <c r="M58" s="84" t="s">
        <v>562</v>
      </c>
      <c r="N58" s="84" t="s">
        <v>562</v>
      </c>
      <c r="O58" s="85" t="s">
        <v>562</v>
      </c>
    </row>
    <row r="59" spans="1:21" ht="31.5" customHeight="1" x14ac:dyDescent="0.15">
      <c r="B59" s="1163"/>
      <c r="C59" s="1164"/>
      <c r="D59" s="1170" t="s">
        <v>26</v>
      </c>
      <c r="E59" s="1171"/>
      <c r="F59" s="1171"/>
      <c r="G59" s="1171"/>
      <c r="H59" s="1171"/>
      <c r="I59" s="1171"/>
      <c r="J59" s="1172"/>
      <c r="K59" s="86" t="s">
        <v>563</v>
      </c>
      <c r="L59" s="87" t="s">
        <v>563</v>
      </c>
      <c r="M59" s="87" t="s">
        <v>562</v>
      </c>
      <c r="N59" s="87" t="s">
        <v>562</v>
      </c>
      <c r="O59" s="88" t="s">
        <v>562</v>
      </c>
    </row>
    <row r="60" spans="1:21" ht="31.5" customHeight="1" thickBot="1" x14ac:dyDescent="0.2">
      <c r="B60" s="1165"/>
      <c r="C60" s="1166"/>
      <c r="D60" s="1173" t="s">
        <v>27</v>
      </c>
      <c r="E60" s="1174"/>
      <c r="F60" s="1174"/>
      <c r="G60" s="1174"/>
      <c r="H60" s="1174"/>
      <c r="I60" s="1174"/>
      <c r="J60" s="1175"/>
      <c r="K60" s="89" t="s">
        <v>563</v>
      </c>
      <c r="L60" s="90" t="s">
        <v>563</v>
      </c>
      <c r="M60" s="90" t="s">
        <v>562</v>
      </c>
      <c r="N60" s="90" t="s">
        <v>562</v>
      </c>
      <c r="O60" s="91" t="s">
        <v>562</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aDqrP6sxZC+xQdSdPEsntBRntHVTtR2XP7Imf5FcN78AMbcNFd4u49Vvpmv/ttsbkbVyNLaWxFPv7yw+qU/1A==" saltValue="4aekdh21uDRHbrsE1sGC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5825</v>
      </c>
      <c r="J41" s="356">
        <v>6600</v>
      </c>
      <c r="K41" s="356">
        <v>6730</v>
      </c>
      <c r="L41" s="356">
        <v>6654</v>
      </c>
      <c r="M41" s="357">
        <v>6566</v>
      </c>
    </row>
    <row r="42" spans="2:13" ht="27.75" customHeight="1" x14ac:dyDescent="0.15">
      <c r="B42" s="1186"/>
      <c r="C42" s="1187"/>
      <c r="D42" s="106"/>
      <c r="E42" s="1190" t="s">
        <v>32</v>
      </c>
      <c r="F42" s="1190"/>
      <c r="G42" s="1190"/>
      <c r="H42" s="1191"/>
      <c r="I42" s="358" t="s">
        <v>488</v>
      </c>
      <c r="J42" s="359" t="s">
        <v>488</v>
      </c>
      <c r="K42" s="359" t="s">
        <v>488</v>
      </c>
      <c r="L42" s="359" t="s">
        <v>488</v>
      </c>
      <c r="M42" s="360" t="s">
        <v>488</v>
      </c>
    </row>
    <row r="43" spans="2:13" ht="27.75" customHeight="1" x14ac:dyDescent="0.15">
      <c r="B43" s="1186"/>
      <c r="C43" s="1187"/>
      <c r="D43" s="106"/>
      <c r="E43" s="1190" t="s">
        <v>33</v>
      </c>
      <c r="F43" s="1190"/>
      <c r="G43" s="1190"/>
      <c r="H43" s="1191"/>
      <c r="I43" s="358">
        <v>936</v>
      </c>
      <c r="J43" s="359">
        <v>951</v>
      </c>
      <c r="K43" s="359">
        <v>939</v>
      </c>
      <c r="L43" s="359">
        <v>991</v>
      </c>
      <c r="M43" s="360">
        <v>1034</v>
      </c>
    </row>
    <row r="44" spans="2:13" ht="27.75" customHeight="1" x14ac:dyDescent="0.15">
      <c r="B44" s="1186"/>
      <c r="C44" s="1187"/>
      <c r="D44" s="106"/>
      <c r="E44" s="1190" t="s">
        <v>34</v>
      </c>
      <c r="F44" s="1190"/>
      <c r="G44" s="1190"/>
      <c r="H44" s="1191"/>
      <c r="I44" s="358" t="s">
        <v>488</v>
      </c>
      <c r="J44" s="359" t="s">
        <v>488</v>
      </c>
      <c r="K44" s="359" t="s">
        <v>488</v>
      </c>
      <c r="L44" s="359" t="s">
        <v>488</v>
      </c>
      <c r="M44" s="360" t="s">
        <v>488</v>
      </c>
    </row>
    <row r="45" spans="2:13" ht="27.75" customHeight="1" x14ac:dyDescent="0.15">
      <c r="B45" s="1186"/>
      <c r="C45" s="1187"/>
      <c r="D45" s="106"/>
      <c r="E45" s="1190" t="s">
        <v>35</v>
      </c>
      <c r="F45" s="1190"/>
      <c r="G45" s="1190"/>
      <c r="H45" s="1191"/>
      <c r="I45" s="358">
        <v>1533</v>
      </c>
      <c r="J45" s="359">
        <v>1482</v>
      </c>
      <c r="K45" s="359">
        <v>1431</v>
      </c>
      <c r="L45" s="359">
        <v>1439</v>
      </c>
      <c r="M45" s="360">
        <v>1399</v>
      </c>
    </row>
    <row r="46" spans="2:13" ht="27.75" customHeight="1" x14ac:dyDescent="0.15">
      <c r="B46" s="1186"/>
      <c r="C46" s="1187"/>
      <c r="D46" s="107"/>
      <c r="E46" s="1190" t="s">
        <v>36</v>
      </c>
      <c r="F46" s="1190"/>
      <c r="G46" s="1190"/>
      <c r="H46" s="1191"/>
      <c r="I46" s="358" t="s">
        <v>488</v>
      </c>
      <c r="J46" s="359" t="s">
        <v>488</v>
      </c>
      <c r="K46" s="359" t="s">
        <v>488</v>
      </c>
      <c r="L46" s="359" t="s">
        <v>488</v>
      </c>
      <c r="M46" s="360" t="s">
        <v>488</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3872</v>
      </c>
      <c r="J50" s="359">
        <v>3889</v>
      </c>
      <c r="K50" s="359">
        <v>4258</v>
      </c>
      <c r="L50" s="359">
        <v>3838</v>
      </c>
      <c r="M50" s="360">
        <v>3766</v>
      </c>
    </row>
    <row r="51" spans="2:13" ht="27.75" customHeight="1" x14ac:dyDescent="0.15">
      <c r="B51" s="1186"/>
      <c r="C51" s="1187"/>
      <c r="D51" s="106"/>
      <c r="E51" s="1190" t="s">
        <v>42</v>
      </c>
      <c r="F51" s="1190"/>
      <c r="G51" s="1190"/>
      <c r="H51" s="1191"/>
      <c r="I51" s="358" t="s">
        <v>488</v>
      </c>
      <c r="J51" s="359" t="s">
        <v>488</v>
      </c>
      <c r="K51" s="359" t="s">
        <v>488</v>
      </c>
      <c r="L51" s="359" t="s">
        <v>488</v>
      </c>
      <c r="M51" s="360" t="s">
        <v>488</v>
      </c>
    </row>
    <row r="52" spans="2:13" ht="27.75" customHeight="1" x14ac:dyDescent="0.15">
      <c r="B52" s="1188"/>
      <c r="C52" s="1189"/>
      <c r="D52" s="106"/>
      <c r="E52" s="1190" t="s">
        <v>43</v>
      </c>
      <c r="F52" s="1190"/>
      <c r="G52" s="1190"/>
      <c r="H52" s="1191"/>
      <c r="I52" s="358">
        <v>4938</v>
      </c>
      <c r="J52" s="359">
        <v>5448</v>
      </c>
      <c r="K52" s="359">
        <v>5482</v>
      </c>
      <c r="L52" s="359">
        <v>5414</v>
      </c>
      <c r="M52" s="360">
        <v>5315</v>
      </c>
    </row>
    <row r="53" spans="2:13" ht="27.75" customHeight="1" thickBot="1" x14ac:dyDescent="0.2">
      <c r="B53" s="1192" t="s">
        <v>19</v>
      </c>
      <c r="C53" s="1193"/>
      <c r="D53" s="110"/>
      <c r="E53" s="1194" t="s">
        <v>44</v>
      </c>
      <c r="F53" s="1194"/>
      <c r="G53" s="1194"/>
      <c r="H53" s="1195"/>
      <c r="I53" s="361">
        <v>-516</v>
      </c>
      <c r="J53" s="362">
        <v>-305</v>
      </c>
      <c r="K53" s="362">
        <v>-640</v>
      </c>
      <c r="L53" s="362">
        <v>-168</v>
      </c>
      <c r="M53" s="363">
        <v>-82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duJB1kKwJcW3zKqV8VrsTZmGbhNTLcyK3RTf+15JdtXZfzURpKbVIArUycP+T0UYx87nksMewJ/V/4v9SLhA==" saltValue="TEZBMTMGIPS9j+ID4dB5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2880</v>
      </c>
      <c r="G55" s="122">
        <v>2457</v>
      </c>
      <c r="H55" s="123">
        <v>2308</v>
      </c>
    </row>
    <row r="56" spans="2:8" ht="52.5" customHeight="1" x14ac:dyDescent="0.15">
      <c r="B56" s="124"/>
      <c r="C56" s="1213" t="s">
        <v>47</v>
      </c>
      <c r="D56" s="1213"/>
      <c r="E56" s="1214"/>
      <c r="F56" s="125">
        <v>552</v>
      </c>
      <c r="G56" s="125">
        <v>553</v>
      </c>
      <c r="H56" s="126">
        <v>567</v>
      </c>
    </row>
    <row r="57" spans="2:8" ht="53.25" customHeight="1" x14ac:dyDescent="0.15">
      <c r="B57" s="124"/>
      <c r="C57" s="1215" t="s">
        <v>48</v>
      </c>
      <c r="D57" s="1215"/>
      <c r="E57" s="1216"/>
      <c r="F57" s="127">
        <v>774</v>
      </c>
      <c r="G57" s="127">
        <v>776</v>
      </c>
      <c r="H57" s="128">
        <v>756</v>
      </c>
    </row>
    <row r="58" spans="2:8" ht="45.75" customHeight="1" x14ac:dyDescent="0.15">
      <c r="B58" s="129"/>
      <c r="C58" s="1203" t="s">
        <v>557</v>
      </c>
      <c r="D58" s="1204"/>
      <c r="E58" s="1205"/>
      <c r="F58" s="130">
        <v>329</v>
      </c>
      <c r="G58" s="131">
        <v>329</v>
      </c>
      <c r="H58" s="131">
        <v>330</v>
      </c>
    </row>
    <row r="59" spans="2:8" ht="45.75" customHeight="1" x14ac:dyDescent="0.15">
      <c r="B59" s="129"/>
      <c r="C59" s="1203" t="s">
        <v>558</v>
      </c>
      <c r="D59" s="1204"/>
      <c r="E59" s="1205"/>
      <c r="F59" s="130">
        <v>120</v>
      </c>
      <c r="G59" s="131">
        <v>120</v>
      </c>
      <c r="H59" s="131">
        <v>120</v>
      </c>
    </row>
    <row r="60" spans="2:8" ht="45.75" customHeight="1" x14ac:dyDescent="0.15">
      <c r="B60" s="129"/>
      <c r="C60" s="1203" t="s">
        <v>559</v>
      </c>
      <c r="D60" s="1204"/>
      <c r="E60" s="1205"/>
      <c r="F60" s="130">
        <v>105</v>
      </c>
      <c r="G60" s="131">
        <v>105</v>
      </c>
      <c r="H60" s="131">
        <v>105</v>
      </c>
    </row>
    <row r="61" spans="2:8" ht="45.75" customHeight="1" x14ac:dyDescent="0.15">
      <c r="B61" s="129"/>
      <c r="C61" s="1203" t="s">
        <v>560</v>
      </c>
      <c r="D61" s="1204"/>
      <c r="E61" s="1205"/>
      <c r="F61" s="130">
        <v>61</v>
      </c>
      <c r="G61" s="131">
        <v>68</v>
      </c>
      <c r="H61" s="131">
        <v>82</v>
      </c>
    </row>
    <row r="62" spans="2:8" ht="45.75" customHeight="1" thickBot="1" x14ac:dyDescent="0.2">
      <c r="B62" s="132"/>
      <c r="C62" s="1206" t="s">
        <v>561</v>
      </c>
      <c r="D62" s="1207"/>
      <c r="E62" s="1208"/>
      <c r="F62" s="133">
        <v>38</v>
      </c>
      <c r="G62" s="134">
        <v>38</v>
      </c>
      <c r="H62" s="134">
        <v>38</v>
      </c>
    </row>
    <row r="63" spans="2:8" ht="52.5" customHeight="1" thickBot="1" x14ac:dyDescent="0.2">
      <c r="B63" s="135"/>
      <c r="C63" s="1209" t="s">
        <v>49</v>
      </c>
      <c r="D63" s="1209"/>
      <c r="E63" s="1210"/>
      <c r="F63" s="136">
        <v>4207</v>
      </c>
      <c r="G63" s="136">
        <v>3786</v>
      </c>
      <c r="H63" s="137">
        <v>3631</v>
      </c>
    </row>
    <row r="64" spans="2:8" x14ac:dyDescent="0.15"/>
  </sheetData>
  <sheetProtection algorithmName="SHA-512" hashValue="nbo/Nley8n/zFeXFlzzH4nDuomAZDQhYq5hfIdSgfr20fmvAfyG6A4OWZPvU87AEPJ+P6gvx6rQ9Z0tWCJrByg==" saltValue="dF85KLr+iDAxgt9kBBiv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429828</v>
      </c>
      <c r="E3" s="156"/>
      <c r="F3" s="157">
        <v>190274</v>
      </c>
      <c r="G3" s="158"/>
      <c r="H3" s="159"/>
    </row>
    <row r="4" spans="1:8" x14ac:dyDescent="0.15">
      <c r="A4" s="160"/>
      <c r="B4" s="161"/>
      <c r="C4" s="162"/>
      <c r="D4" s="163">
        <v>383730</v>
      </c>
      <c r="E4" s="164"/>
      <c r="F4" s="165">
        <v>88584</v>
      </c>
      <c r="G4" s="166"/>
      <c r="H4" s="167"/>
    </row>
    <row r="5" spans="1:8" x14ac:dyDescent="0.15">
      <c r="A5" s="148" t="s">
        <v>520</v>
      </c>
      <c r="B5" s="153"/>
      <c r="C5" s="154"/>
      <c r="D5" s="155">
        <v>455667</v>
      </c>
      <c r="E5" s="156"/>
      <c r="F5" s="157">
        <v>301035</v>
      </c>
      <c r="G5" s="158"/>
      <c r="H5" s="159"/>
    </row>
    <row r="6" spans="1:8" x14ac:dyDescent="0.15">
      <c r="A6" s="160"/>
      <c r="B6" s="161"/>
      <c r="C6" s="162"/>
      <c r="D6" s="163">
        <v>416518</v>
      </c>
      <c r="E6" s="164"/>
      <c r="F6" s="165">
        <v>154376</v>
      </c>
      <c r="G6" s="166"/>
      <c r="H6" s="167"/>
    </row>
    <row r="7" spans="1:8" x14ac:dyDescent="0.15">
      <c r="A7" s="148" t="s">
        <v>521</v>
      </c>
      <c r="B7" s="153"/>
      <c r="C7" s="154"/>
      <c r="D7" s="155">
        <v>195058</v>
      </c>
      <c r="E7" s="156"/>
      <c r="F7" s="157">
        <v>330026</v>
      </c>
      <c r="G7" s="158"/>
      <c r="H7" s="159"/>
    </row>
    <row r="8" spans="1:8" x14ac:dyDescent="0.15">
      <c r="A8" s="160"/>
      <c r="B8" s="161"/>
      <c r="C8" s="162"/>
      <c r="D8" s="163">
        <v>159552</v>
      </c>
      <c r="E8" s="164"/>
      <c r="F8" s="165">
        <v>141075</v>
      </c>
      <c r="G8" s="166"/>
      <c r="H8" s="167"/>
    </row>
    <row r="9" spans="1:8" x14ac:dyDescent="0.15">
      <c r="A9" s="148" t="s">
        <v>522</v>
      </c>
      <c r="B9" s="153"/>
      <c r="C9" s="154"/>
      <c r="D9" s="155">
        <v>209389</v>
      </c>
      <c r="E9" s="156"/>
      <c r="F9" s="157">
        <v>278179</v>
      </c>
      <c r="G9" s="158"/>
      <c r="H9" s="159"/>
    </row>
    <row r="10" spans="1:8" x14ac:dyDescent="0.15">
      <c r="A10" s="160"/>
      <c r="B10" s="161"/>
      <c r="C10" s="162"/>
      <c r="D10" s="163">
        <v>160428</v>
      </c>
      <c r="E10" s="164"/>
      <c r="F10" s="165">
        <v>122182</v>
      </c>
      <c r="G10" s="166"/>
      <c r="H10" s="167"/>
    </row>
    <row r="11" spans="1:8" x14ac:dyDescent="0.15">
      <c r="A11" s="148" t="s">
        <v>523</v>
      </c>
      <c r="B11" s="153"/>
      <c r="C11" s="154"/>
      <c r="D11" s="155">
        <v>195574</v>
      </c>
      <c r="E11" s="156"/>
      <c r="F11" s="157">
        <v>283153</v>
      </c>
      <c r="G11" s="158"/>
      <c r="H11" s="159"/>
    </row>
    <row r="12" spans="1:8" x14ac:dyDescent="0.15">
      <c r="A12" s="160"/>
      <c r="B12" s="161"/>
      <c r="C12" s="168"/>
      <c r="D12" s="163">
        <v>167762</v>
      </c>
      <c r="E12" s="164"/>
      <c r="F12" s="165">
        <v>127593</v>
      </c>
      <c r="G12" s="166"/>
      <c r="H12" s="167"/>
    </row>
    <row r="13" spans="1:8" x14ac:dyDescent="0.15">
      <c r="A13" s="148"/>
      <c r="B13" s="153"/>
      <c r="C13" s="169"/>
      <c r="D13" s="170">
        <v>297103</v>
      </c>
      <c r="E13" s="171"/>
      <c r="F13" s="172">
        <v>276533</v>
      </c>
      <c r="G13" s="173"/>
      <c r="H13" s="159"/>
    </row>
    <row r="14" spans="1:8" x14ac:dyDescent="0.15">
      <c r="A14" s="160"/>
      <c r="B14" s="161"/>
      <c r="C14" s="162"/>
      <c r="D14" s="163">
        <v>257598</v>
      </c>
      <c r="E14" s="164"/>
      <c r="F14" s="165">
        <v>126762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1.61</v>
      </c>
      <c r="C19" s="174">
        <f>ROUND(VALUE(SUBSTITUTE(実質収支比率等に係る経年分析!G$48,"▲","-")),2)</f>
        <v>2.08</v>
      </c>
      <c r="D19" s="174">
        <f>ROUND(VALUE(SUBSTITUTE(実質収支比率等に係る経年分析!H$48,"▲","-")),2)</f>
        <v>3.49</v>
      </c>
      <c r="E19" s="174">
        <f>ROUND(VALUE(SUBSTITUTE(実質収支比率等に係る経年分析!I$48,"▲","-")),2)</f>
        <v>1.93</v>
      </c>
      <c r="F19" s="174">
        <f>ROUND(VALUE(SUBSTITUTE(実質収支比率等に係る経年分析!J$48,"▲","-")),2)</f>
        <v>3.21</v>
      </c>
    </row>
    <row r="20" spans="1:11" x14ac:dyDescent="0.15">
      <c r="A20" s="174" t="s">
        <v>53</v>
      </c>
      <c r="B20" s="174">
        <f>ROUND(VALUE(SUBSTITUTE(実質収支比率等に係る経年分析!F$47,"▲","-")),2)</f>
        <v>83.26</v>
      </c>
      <c r="C20" s="174">
        <f>ROUND(VALUE(SUBSTITUTE(実質収支比率等に係る経年分析!G$47,"▲","-")),2)</f>
        <v>79.709999999999994</v>
      </c>
      <c r="D20" s="174">
        <f>ROUND(VALUE(SUBSTITUTE(実質収支比率等に係る経年分析!H$47,"▲","-")),2)</f>
        <v>83.46</v>
      </c>
      <c r="E20" s="174">
        <f>ROUND(VALUE(SUBSTITUTE(実質収支比率等に係る経年分析!I$47,"▲","-")),2)</f>
        <v>73.05</v>
      </c>
      <c r="F20" s="174">
        <f>ROUND(VALUE(SUBSTITUTE(実質収支比率等に係る経年分析!J$47,"▲","-")),2)</f>
        <v>68.53</v>
      </c>
    </row>
    <row r="21" spans="1:11" x14ac:dyDescent="0.15">
      <c r="A21" s="174" t="s">
        <v>54</v>
      </c>
      <c r="B21" s="174">
        <f>IF(ISNUMBER(VALUE(SUBSTITUTE(実質収支比率等に係る経年分析!F$49,"▲","-"))),ROUND(VALUE(SUBSTITUTE(実質収支比率等に係る経年分析!F$49,"▲","-")),2),NA())</f>
        <v>-0.96</v>
      </c>
      <c r="C21" s="174">
        <f>IF(ISNUMBER(VALUE(SUBSTITUTE(実質収支比率等に係る経年分析!G$49,"▲","-"))),ROUND(VALUE(SUBSTITUTE(実質収支比率等に係る経年分析!G$49,"▲","-")),2),NA())</f>
        <v>0.61</v>
      </c>
      <c r="D21" s="174">
        <f>IF(ISNUMBER(VALUE(SUBSTITUTE(実質収支比率等に係る経年分析!H$49,"▲","-"))),ROUND(VALUE(SUBSTITUTE(実質収支比率等に係る経年分析!H$49,"▲","-")),2),NA())</f>
        <v>11.28</v>
      </c>
      <c r="E21" s="174">
        <f>IF(ISNUMBER(VALUE(SUBSTITUTE(実質収支比率等に係る経年分析!I$49,"▲","-"))),ROUND(VALUE(SUBSTITUTE(実質収支比率等に係る経年分析!I$49,"▲","-")),2),NA())</f>
        <v>-14.22</v>
      </c>
      <c r="F21" s="174">
        <f>IF(ISNUMBER(VALUE(SUBSTITUTE(実質収支比率等に係る経年分析!J$49,"▲","-"))),ROUND(VALUE(SUBSTITUTE(実質収支比率等に係る経年分析!J$49,"▲","-")),2),NA())</f>
        <v>-3.15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22.84</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つぐ診療所特別会計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町営バス特別会計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v>
      </c>
    </row>
    <row r="35" spans="1:16" x14ac:dyDescent="0.15">
      <c r="A35" s="175" t="str">
        <f>IF(連結実質赤字比率に係る赤字・黒字の構成分析!C$35="",NA(),連結実質赤字比率に係る赤字・黒字の構成分析!C$35)</f>
        <v>下水道事業会計（特定環境公共下水+農業集落排水）</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#VALUE!</v>
      </c>
      <c r="I35" s="175" t="e">
        <f>IF(ROUND(VALUE(SUBSTITUTE(連結実質赤字比率に係る赤字・黒字の構成分析!I$35,"▲", "-")), 2) &gt;= 0, ABS(ROUND(VALUE(SUBSTITUTE(連結実質赤字比率に係る赤字・黒字の構成分析!I$35,"▲", "-")), 2)), NA())</f>
        <v>#VALUE!</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8.11</v>
      </c>
    </row>
    <row r="36" spans="1:16" x14ac:dyDescent="0.15">
      <c r="A36" s="175" t="str">
        <f>IF(連結実質赤字比率に係る赤字・黒字の構成分析!C$34="",NA(),連結実質赤字比率に係る赤字・黒字の構成分析!C$34)</f>
        <v>簡易水道事業会計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12.57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470</v>
      </c>
      <c r="E42" s="176"/>
      <c r="F42" s="176"/>
      <c r="G42" s="176">
        <f>'実質公債費比率（分子）の構造'!L$52</f>
        <v>455</v>
      </c>
      <c r="H42" s="176"/>
      <c r="I42" s="176"/>
      <c r="J42" s="176">
        <f>'実質公債費比率（分子）の構造'!M$52</f>
        <v>449</v>
      </c>
      <c r="K42" s="176"/>
      <c r="L42" s="176"/>
      <c r="M42" s="176">
        <f>'実質公債費比率（分子）の構造'!N$52</f>
        <v>434</v>
      </c>
      <c r="N42" s="176"/>
      <c r="O42" s="176"/>
      <c r="P42" s="176">
        <f>'実質公債費比率（分子）の構造'!O$52</f>
        <v>452</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90</v>
      </c>
      <c r="C46" s="176"/>
      <c r="D46" s="176"/>
      <c r="E46" s="176">
        <f>'実質公債費比率（分子）の構造'!L$48</f>
        <v>91</v>
      </c>
      <c r="F46" s="176"/>
      <c r="G46" s="176"/>
      <c r="H46" s="176">
        <f>'実質公債費比率（分子）の構造'!M$48</f>
        <v>97</v>
      </c>
      <c r="I46" s="176"/>
      <c r="J46" s="176"/>
      <c r="K46" s="176">
        <f>'実質公債費比率（分子）の構造'!N$48</f>
        <v>116</v>
      </c>
      <c r="L46" s="176"/>
      <c r="M46" s="176"/>
      <c r="N46" s="176">
        <f>'実質公債費比率（分子）の構造'!O$48</f>
        <v>111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520</v>
      </c>
      <c r="C49" s="176"/>
      <c r="D49" s="176"/>
      <c r="E49" s="176">
        <f>'実質公債費比率（分子）の構造'!L$45</f>
        <v>512</v>
      </c>
      <c r="F49" s="176"/>
      <c r="G49" s="176"/>
      <c r="H49" s="176">
        <f>'実質公債費比率（分子）の構造'!M$45</f>
        <v>522</v>
      </c>
      <c r="I49" s="176"/>
      <c r="J49" s="176"/>
      <c r="K49" s="176">
        <f>'実質公債費比率（分子）の構造'!N$45</f>
        <v>540</v>
      </c>
      <c r="L49" s="176"/>
      <c r="M49" s="176"/>
      <c r="N49" s="176">
        <f>'実質公債費比率（分子）の構造'!O$45</f>
        <v>569</v>
      </c>
      <c r="O49" s="176"/>
      <c r="P49" s="176"/>
    </row>
    <row r="50" spans="1:16" x14ac:dyDescent="0.15">
      <c r="A50" s="176" t="s">
        <v>67</v>
      </c>
      <c r="B50" s="176" t="e">
        <f>NA()</f>
        <v>#N/A</v>
      </c>
      <c r="C50" s="176">
        <f>IF(ISNUMBER('実質公債費比率（分子）の構造'!K$53),'実質公債費比率（分子）の構造'!K$53,NA())</f>
        <v>140</v>
      </c>
      <c r="D50" s="176" t="e">
        <f>NA()</f>
        <v>#N/A</v>
      </c>
      <c r="E50" s="176" t="e">
        <f>NA()</f>
        <v>#N/A</v>
      </c>
      <c r="F50" s="176">
        <f>IF(ISNUMBER('実質公債費比率（分子）の構造'!L$53),'実質公債費比率（分子）の構造'!L$53,NA())</f>
        <v>148</v>
      </c>
      <c r="G50" s="176" t="e">
        <f>NA()</f>
        <v>#N/A</v>
      </c>
      <c r="H50" s="176" t="e">
        <f>NA()</f>
        <v>#N/A</v>
      </c>
      <c r="I50" s="176">
        <f>IF(ISNUMBER('実質公債費比率（分子）の構造'!M$53),'実質公債費比率（分子）の構造'!M$53,NA())</f>
        <v>170</v>
      </c>
      <c r="J50" s="176" t="e">
        <f>NA()</f>
        <v>#N/A</v>
      </c>
      <c r="K50" s="176" t="e">
        <f>NA()</f>
        <v>#N/A</v>
      </c>
      <c r="L50" s="176">
        <f>IF(ISNUMBER('実質公債費比率（分子）の構造'!N$53),'実質公債費比率（分子）の構造'!N$53,NA())</f>
        <v>223</v>
      </c>
      <c r="M50" s="176" t="e">
        <f>NA()</f>
        <v>#N/A</v>
      </c>
      <c r="N50" s="176" t="e">
        <f>NA()</f>
        <v>#N/A</v>
      </c>
      <c r="O50" s="176">
        <f>IF(ISNUMBER('実質公債費比率（分子）の構造'!O$53),'実質公債費比率（分子）の構造'!O$53,NA())</f>
        <v>228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4938</v>
      </c>
      <c r="E56" s="175"/>
      <c r="F56" s="175"/>
      <c r="G56" s="175">
        <f>'将来負担比率（分子）の構造'!J$52</f>
        <v>5448</v>
      </c>
      <c r="H56" s="175"/>
      <c r="I56" s="175"/>
      <c r="J56" s="175">
        <f>'将来負担比率（分子）の構造'!K$52</f>
        <v>5482</v>
      </c>
      <c r="K56" s="175"/>
      <c r="L56" s="175"/>
      <c r="M56" s="175">
        <f>'将来負担比率（分子）の構造'!L$52</f>
        <v>5414</v>
      </c>
      <c r="N56" s="175"/>
      <c r="O56" s="175"/>
      <c r="P56" s="175">
        <f>'将来負担比率（分子）の構造'!M$52</f>
        <v>5315</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3872</v>
      </c>
      <c r="E58" s="175"/>
      <c r="F58" s="175"/>
      <c r="G58" s="175">
        <f>'将来負担比率（分子）の構造'!J$50</f>
        <v>3889</v>
      </c>
      <c r="H58" s="175"/>
      <c r="I58" s="175"/>
      <c r="J58" s="175">
        <f>'将来負担比率（分子）の構造'!K$50</f>
        <v>4258</v>
      </c>
      <c r="K58" s="175"/>
      <c r="L58" s="175"/>
      <c r="M58" s="175">
        <f>'将来負担比率（分子）の構造'!L$50</f>
        <v>3838</v>
      </c>
      <c r="N58" s="175"/>
      <c r="O58" s="175"/>
      <c r="P58" s="175">
        <f>'将来負担比率（分子）の構造'!M$50</f>
        <v>3766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1533</v>
      </c>
      <c r="C62" s="175"/>
      <c r="D62" s="175"/>
      <c r="E62" s="175">
        <f>'将来負担比率（分子）の構造'!J$45</f>
        <v>1482</v>
      </c>
      <c r="F62" s="175"/>
      <c r="G62" s="175"/>
      <c r="H62" s="175">
        <f>'将来負担比率（分子）の構造'!K$45</f>
        <v>1431</v>
      </c>
      <c r="I62" s="175"/>
      <c r="J62" s="175"/>
      <c r="K62" s="175">
        <f>'将来負担比率（分子）の構造'!L$45</f>
        <v>1439</v>
      </c>
      <c r="L62" s="175"/>
      <c r="M62" s="175"/>
      <c r="N62" s="175">
        <f>'将来負担比率（分子）の構造'!M$45</f>
        <v>1399</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936</v>
      </c>
      <c r="C64" s="175"/>
      <c r="D64" s="175"/>
      <c r="E64" s="175">
        <f>'将来負担比率（分子）の構造'!J$43</f>
        <v>951</v>
      </c>
      <c r="F64" s="175"/>
      <c r="G64" s="175"/>
      <c r="H64" s="175">
        <f>'将来負担比率（分子）の構造'!K$43</f>
        <v>939</v>
      </c>
      <c r="I64" s="175"/>
      <c r="J64" s="175"/>
      <c r="K64" s="175">
        <f>'将来負担比率（分子）の構造'!L$43</f>
        <v>991</v>
      </c>
      <c r="L64" s="175"/>
      <c r="M64" s="175"/>
      <c r="N64" s="175">
        <f>'将来負担比率（分子）の構造'!M$43</f>
        <v>1034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5825</v>
      </c>
      <c r="C66" s="175"/>
      <c r="D66" s="175"/>
      <c r="E66" s="175">
        <f>'将来負担比率（分子）の構造'!J$41</f>
        <v>6600</v>
      </c>
      <c r="F66" s="175"/>
      <c r="G66" s="175"/>
      <c r="H66" s="175">
        <f>'将来負担比率（分子）の構造'!K$41</f>
        <v>6730</v>
      </c>
      <c r="I66" s="175"/>
      <c r="J66" s="175"/>
      <c r="K66" s="175">
        <f>'将来負担比率（分子）の構造'!L$41</f>
        <v>6654</v>
      </c>
      <c r="L66" s="175"/>
      <c r="M66" s="175"/>
      <c r="N66" s="175">
        <f>'将来負担比率（分子）の構造'!M$41</f>
        <v>6566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2880</v>
      </c>
      <c r="C72" s="179">
        <f>基金残高に係る経年分析!G55</f>
        <v>2457</v>
      </c>
      <c r="D72" s="179">
        <f>基金残高に係る経年分析!H55</f>
        <v>2308</v>
      </c>
    </row>
    <row r="73" spans="1:16" x14ac:dyDescent="0.15">
      <c r="A73" s="178" t="s">
        <v>74</v>
      </c>
      <c r="B73" s="179">
        <f>基金残高に係る経年分析!F56</f>
        <v>552</v>
      </c>
      <c r="C73" s="179">
        <f>基金残高に係る経年分析!G56</f>
        <v>553</v>
      </c>
      <c r="D73" s="179">
        <f>基金残高に係る経年分析!H56</f>
        <v>567</v>
      </c>
    </row>
    <row r="74" spans="1:16" x14ac:dyDescent="0.15">
      <c r="A74" s="178" t="s">
        <v>75</v>
      </c>
      <c r="B74" s="179">
        <f>基金残高に係る経年分析!F57</f>
        <v>774</v>
      </c>
      <c r="C74" s="179">
        <f>基金残高に係る経年分析!G57</f>
        <v>776</v>
      </c>
      <c r="D74" s="179">
        <f>基金残高に係る経年分析!H57</f>
        <v>756</v>
      </c>
    </row>
  </sheetData>
  <sheetProtection algorithmName="SHA-512" hashValue="iGoKHpq9NWxGRgZgYo4P4ACbgl4kmOnCO7R40hGK1+8PHL/swIdjstkMUMAEo77qaxTQ7E3LP9oMNhJYDL4qLA==" saltValue="R7ym8+ifCkiau81pRFes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585885</v>
      </c>
      <c r="S5" s="677"/>
      <c r="T5" s="677"/>
      <c r="U5" s="677"/>
      <c r="V5" s="677"/>
      <c r="W5" s="677"/>
      <c r="X5" s="677"/>
      <c r="Y5" s="702"/>
      <c r="Z5" s="715">
        <v>9.8000000000000007</v>
      </c>
      <c r="AA5" s="715"/>
      <c r="AB5" s="715"/>
      <c r="AC5" s="715"/>
      <c r="AD5" s="716">
        <v>585885</v>
      </c>
      <c r="AE5" s="716"/>
      <c r="AF5" s="716"/>
      <c r="AG5" s="716"/>
      <c r="AH5" s="716"/>
      <c r="AI5" s="716"/>
      <c r="AJ5" s="716"/>
      <c r="AK5" s="716"/>
      <c r="AL5" s="703">
        <v>17.399999999999999</v>
      </c>
      <c r="AM5" s="685"/>
      <c r="AN5" s="685"/>
      <c r="AO5" s="704"/>
      <c r="AP5" s="679" t="s">
        <v>216</v>
      </c>
      <c r="AQ5" s="680"/>
      <c r="AR5" s="680"/>
      <c r="AS5" s="680"/>
      <c r="AT5" s="680"/>
      <c r="AU5" s="680"/>
      <c r="AV5" s="680"/>
      <c r="AW5" s="680"/>
      <c r="AX5" s="680"/>
      <c r="AY5" s="680"/>
      <c r="AZ5" s="680"/>
      <c r="BA5" s="680"/>
      <c r="BB5" s="680"/>
      <c r="BC5" s="680"/>
      <c r="BD5" s="680"/>
      <c r="BE5" s="680"/>
      <c r="BF5" s="681"/>
      <c r="BG5" s="621">
        <v>585885</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155710</v>
      </c>
      <c r="S6" s="622"/>
      <c r="T6" s="622"/>
      <c r="U6" s="622"/>
      <c r="V6" s="622"/>
      <c r="W6" s="622"/>
      <c r="X6" s="622"/>
      <c r="Y6" s="623"/>
      <c r="Z6" s="659">
        <v>2.6</v>
      </c>
      <c r="AA6" s="659"/>
      <c r="AB6" s="659"/>
      <c r="AC6" s="659"/>
      <c r="AD6" s="660">
        <v>155710</v>
      </c>
      <c r="AE6" s="660"/>
      <c r="AF6" s="660"/>
      <c r="AG6" s="660"/>
      <c r="AH6" s="660"/>
      <c r="AI6" s="660"/>
      <c r="AJ6" s="660"/>
      <c r="AK6" s="660"/>
      <c r="AL6" s="624">
        <v>4.5999999999999996</v>
      </c>
      <c r="AM6" s="625"/>
      <c r="AN6" s="625"/>
      <c r="AO6" s="661"/>
      <c r="AP6" s="618" t="s">
        <v>221</v>
      </c>
      <c r="AQ6" s="619"/>
      <c r="AR6" s="619"/>
      <c r="AS6" s="619"/>
      <c r="AT6" s="619"/>
      <c r="AU6" s="619"/>
      <c r="AV6" s="619"/>
      <c r="AW6" s="619"/>
      <c r="AX6" s="619"/>
      <c r="AY6" s="619"/>
      <c r="AZ6" s="619"/>
      <c r="BA6" s="619"/>
      <c r="BB6" s="619"/>
      <c r="BC6" s="619"/>
      <c r="BD6" s="619"/>
      <c r="BE6" s="619"/>
      <c r="BF6" s="620"/>
      <c r="BG6" s="621">
        <v>585885</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63620</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63620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203</v>
      </c>
      <c r="S7" s="622"/>
      <c r="T7" s="622"/>
      <c r="U7" s="622"/>
      <c r="V7" s="622"/>
      <c r="W7" s="622"/>
      <c r="X7" s="622"/>
      <c r="Y7" s="623"/>
      <c r="Z7" s="659">
        <v>0</v>
      </c>
      <c r="AA7" s="659"/>
      <c r="AB7" s="659"/>
      <c r="AC7" s="659"/>
      <c r="AD7" s="660">
        <v>203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214515</v>
      </c>
      <c r="BH7" s="622"/>
      <c r="BI7" s="622"/>
      <c r="BJ7" s="622"/>
      <c r="BK7" s="622"/>
      <c r="BL7" s="622"/>
      <c r="BM7" s="622"/>
      <c r="BN7" s="623"/>
      <c r="BO7" s="659">
        <v>36.6</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926677</v>
      </c>
      <c r="CS7" s="622"/>
      <c r="CT7" s="622"/>
      <c r="CU7" s="622"/>
      <c r="CV7" s="622"/>
      <c r="CW7" s="622"/>
      <c r="CX7" s="622"/>
      <c r="CY7" s="623"/>
      <c r="CZ7" s="659">
        <v>16.100000000000001</v>
      </c>
      <c r="DA7" s="659"/>
      <c r="DB7" s="659"/>
      <c r="DC7" s="659"/>
      <c r="DD7" s="627">
        <v>33079</v>
      </c>
      <c r="DE7" s="622"/>
      <c r="DF7" s="622"/>
      <c r="DG7" s="622"/>
      <c r="DH7" s="622"/>
      <c r="DI7" s="622"/>
      <c r="DJ7" s="622"/>
      <c r="DK7" s="622"/>
      <c r="DL7" s="622"/>
      <c r="DM7" s="622"/>
      <c r="DN7" s="622"/>
      <c r="DO7" s="622"/>
      <c r="DP7" s="623"/>
      <c r="DQ7" s="627">
        <v>713931</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4236</v>
      </c>
      <c r="S8" s="622"/>
      <c r="T8" s="622"/>
      <c r="U8" s="622"/>
      <c r="V8" s="622"/>
      <c r="W8" s="622"/>
      <c r="X8" s="622"/>
      <c r="Y8" s="623"/>
      <c r="Z8" s="659">
        <v>0.1</v>
      </c>
      <c r="AA8" s="659"/>
      <c r="AB8" s="659"/>
      <c r="AC8" s="659"/>
      <c r="AD8" s="660">
        <v>4236</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7482</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1090596</v>
      </c>
      <c r="CS8" s="622"/>
      <c r="CT8" s="622"/>
      <c r="CU8" s="622"/>
      <c r="CV8" s="622"/>
      <c r="CW8" s="622"/>
      <c r="CX8" s="622"/>
      <c r="CY8" s="623"/>
      <c r="CZ8" s="659">
        <v>19</v>
      </c>
      <c r="DA8" s="659"/>
      <c r="DB8" s="659"/>
      <c r="DC8" s="659"/>
      <c r="DD8" s="627">
        <v>80000</v>
      </c>
      <c r="DE8" s="622"/>
      <c r="DF8" s="622"/>
      <c r="DG8" s="622"/>
      <c r="DH8" s="622"/>
      <c r="DI8" s="622"/>
      <c r="DJ8" s="622"/>
      <c r="DK8" s="622"/>
      <c r="DL8" s="622"/>
      <c r="DM8" s="622"/>
      <c r="DN8" s="622"/>
      <c r="DO8" s="622"/>
      <c r="DP8" s="623"/>
      <c r="DQ8" s="627">
        <v>685368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4348</v>
      </c>
      <c r="S9" s="622"/>
      <c r="T9" s="622"/>
      <c r="U9" s="622"/>
      <c r="V9" s="622"/>
      <c r="W9" s="622"/>
      <c r="X9" s="622"/>
      <c r="Y9" s="623"/>
      <c r="Z9" s="659">
        <v>0.1</v>
      </c>
      <c r="AA9" s="659"/>
      <c r="AB9" s="659"/>
      <c r="AC9" s="659"/>
      <c r="AD9" s="660">
        <v>4348</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174634</v>
      </c>
      <c r="BH9" s="622"/>
      <c r="BI9" s="622"/>
      <c r="BJ9" s="622"/>
      <c r="BK9" s="622"/>
      <c r="BL9" s="622"/>
      <c r="BM9" s="622"/>
      <c r="BN9" s="623"/>
      <c r="BO9" s="659">
        <v>29.8</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609276</v>
      </c>
      <c r="CS9" s="622"/>
      <c r="CT9" s="622"/>
      <c r="CU9" s="622"/>
      <c r="CV9" s="622"/>
      <c r="CW9" s="622"/>
      <c r="CX9" s="622"/>
      <c r="CY9" s="623"/>
      <c r="CZ9" s="659">
        <v>10.6</v>
      </c>
      <c r="DA9" s="659"/>
      <c r="DB9" s="659"/>
      <c r="DC9" s="659"/>
      <c r="DD9" s="627">
        <v>9560</v>
      </c>
      <c r="DE9" s="622"/>
      <c r="DF9" s="622"/>
      <c r="DG9" s="622"/>
      <c r="DH9" s="622"/>
      <c r="DI9" s="622"/>
      <c r="DJ9" s="622"/>
      <c r="DK9" s="622"/>
      <c r="DL9" s="622"/>
      <c r="DM9" s="622"/>
      <c r="DN9" s="622"/>
      <c r="DO9" s="622"/>
      <c r="DP9" s="623"/>
      <c r="DQ9" s="627">
        <v>381155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17603</v>
      </c>
      <c r="BH10" s="622"/>
      <c r="BI10" s="622"/>
      <c r="BJ10" s="622"/>
      <c r="BK10" s="622"/>
      <c r="BL10" s="622"/>
      <c r="BM10" s="622"/>
      <c r="BN10" s="623"/>
      <c r="BO10" s="659">
        <v>3</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112232</v>
      </c>
      <c r="S11" s="622"/>
      <c r="T11" s="622"/>
      <c r="U11" s="622"/>
      <c r="V11" s="622"/>
      <c r="W11" s="622"/>
      <c r="X11" s="622"/>
      <c r="Y11" s="623"/>
      <c r="Z11" s="624">
        <v>1.9</v>
      </c>
      <c r="AA11" s="625"/>
      <c r="AB11" s="625"/>
      <c r="AC11" s="626"/>
      <c r="AD11" s="627">
        <v>112232</v>
      </c>
      <c r="AE11" s="622"/>
      <c r="AF11" s="622"/>
      <c r="AG11" s="622"/>
      <c r="AH11" s="622"/>
      <c r="AI11" s="622"/>
      <c r="AJ11" s="622"/>
      <c r="AK11" s="623"/>
      <c r="AL11" s="624">
        <v>3.3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14796</v>
      </c>
      <c r="BH11" s="622"/>
      <c r="BI11" s="622"/>
      <c r="BJ11" s="622"/>
      <c r="BK11" s="622"/>
      <c r="BL11" s="622"/>
      <c r="BM11" s="622"/>
      <c r="BN11" s="623"/>
      <c r="BO11" s="659">
        <v>2.5</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612019</v>
      </c>
      <c r="CS11" s="622"/>
      <c r="CT11" s="622"/>
      <c r="CU11" s="622"/>
      <c r="CV11" s="622"/>
      <c r="CW11" s="622"/>
      <c r="CX11" s="622"/>
      <c r="CY11" s="623"/>
      <c r="CZ11" s="659">
        <v>10.6</v>
      </c>
      <c r="DA11" s="659"/>
      <c r="DB11" s="659"/>
      <c r="DC11" s="659"/>
      <c r="DD11" s="627">
        <v>239418</v>
      </c>
      <c r="DE11" s="622"/>
      <c r="DF11" s="622"/>
      <c r="DG11" s="622"/>
      <c r="DH11" s="622"/>
      <c r="DI11" s="622"/>
      <c r="DJ11" s="622"/>
      <c r="DK11" s="622"/>
      <c r="DL11" s="622"/>
      <c r="DM11" s="622"/>
      <c r="DN11" s="622"/>
      <c r="DO11" s="622"/>
      <c r="DP11" s="623"/>
      <c r="DQ11" s="627">
        <v>339797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11501</v>
      </c>
      <c r="S12" s="622"/>
      <c r="T12" s="622"/>
      <c r="U12" s="622"/>
      <c r="V12" s="622"/>
      <c r="W12" s="622"/>
      <c r="X12" s="622"/>
      <c r="Y12" s="623"/>
      <c r="Z12" s="659">
        <v>0.2</v>
      </c>
      <c r="AA12" s="659"/>
      <c r="AB12" s="659"/>
      <c r="AC12" s="659"/>
      <c r="AD12" s="660">
        <v>11501</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330776</v>
      </c>
      <c r="BH12" s="622"/>
      <c r="BI12" s="622"/>
      <c r="BJ12" s="622"/>
      <c r="BK12" s="622"/>
      <c r="BL12" s="622"/>
      <c r="BM12" s="622"/>
      <c r="BN12" s="623"/>
      <c r="BO12" s="659">
        <v>56.5</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206147</v>
      </c>
      <c r="CS12" s="622"/>
      <c r="CT12" s="622"/>
      <c r="CU12" s="622"/>
      <c r="CV12" s="622"/>
      <c r="CW12" s="622"/>
      <c r="CX12" s="622"/>
      <c r="CY12" s="623"/>
      <c r="CZ12" s="659">
        <v>3.6</v>
      </c>
      <c r="DA12" s="659"/>
      <c r="DB12" s="659"/>
      <c r="DC12" s="659"/>
      <c r="DD12" s="627">
        <v>5988</v>
      </c>
      <c r="DE12" s="622"/>
      <c r="DF12" s="622"/>
      <c r="DG12" s="622"/>
      <c r="DH12" s="622"/>
      <c r="DI12" s="622"/>
      <c r="DJ12" s="622"/>
      <c r="DK12" s="622"/>
      <c r="DL12" s="622"/>
      <c r="DM12" s="622"/>
      <c r="DN12" s="622"/>
      <c r="DO12" s="622"/>
      <c r="DP12" s="623"/>
      <c r="DQ12" s="627">
        <v>74778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300417</v>
      </c>
      <c r="BH13" s="622"/>
      <c r="BI13" s="622"/>
      <c r="BJ13" s="622"/>
      <c r="BK13" s="622"/>
      <c r="BL13" s="622"/>
      <c r="BM13" s="622"/>
      <c r="BN13" s="623"/>
      <c r="BO13" s="659">
        <v>51.3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660443</v>
      </c>
      <c r="CS13" s="622"/>
      <c r="CT13" s="622"/>
      <c r="CU13" s="622"/>
      <c r="CV13" s="622"/>
      <c r="CW13" s="622"/>
      <c r="CX13" s="622"/>
      <c r="CY13" s="623"/>
      <c r="CZ13" s="659">
        <v>11.5</v>
      </c>
      <c r="DA13" s="659"/>
      <c r="DB13" s="659"/>
      <c r="DC13" s="659"/>
      <c r="DD13" s="627">
        <v>355711</v>
      </c>
      <c r="DE13" s="622"/>
      <c r="DF13" s="622"/>
      <c r="DG13" s="622"/>
      <c r="DH13" s="622"/>
      <c r="DI13" s="622"/>
      <c r="DJ13" s="622"/>
      <c r="DK13" s="622"/>
      <c r="DL13" s="622"/>
      <c r="DM13" s="622"/>
      <c r="DN13" s="622"/>
      <c r="DO13" s="622"/>
      <c r="DP13" s="623"/>
      <c r="DQ13" s="627">
        <v>175619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523</v>
      </c>
      <c r="S14" s="622"/>
      <c r="T14" s="622"/>
      <c r="U14" s="622"/>
      <c r="V14" s="622"/>
      <c r="W14" s="622"/>
      <c r="X14" s="622"/>
      <c r="Y14" s="623"/>
      <c r="Z14" s="659">
        <v>0</v>
      </c>
      <c r="AA14" s="659"/>
      <c r="AB14" s="659"/>
      <c r="AC14" s="659"/>
      <c r="AD14" s="660">
        <v>523</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20723</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328164</v>
      </c>
      <c r="CS14" s="622"/>
      <c r="CT14" s="622"/>
      <c r="CU14" s="622"/>
      <c r="CV14" s="622"/>
      <c r="CW14" s="622"/>
      <c r="CX14" s="622"/>
      <c r="CY14" s="623"/>
      <c r="CZ14" s="659">
        <v>5.7</v>
      </c>
      <c r="DA14" s="659"/>
      <c r="DB14" s="659"/>
      <c r="DC14" s="659"/>
      <c r="DD14" s="627">
        <v>20900</v>
      </c>
      <c r="DE14" s="622"/>
      <c r="DF14" s="622"/>
      <c r="DG14" s="622"/>
      <c r="DH14" s="622"/>
      <c r="DI14" s="622"/>
      <c r="DJ14" s="622"/>
      <c r="DK14" s="622"/>
      <c r="DL14" s="622"/>
      <c r="DM14" s="622"/>
      <c r="DN14" s="622"/>
      <c r="DO14" s="622"/>
      <c r="DP14" s="623"/>
      <c r="DQ14" s="627">
        <v>299430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19871</v>
      </c>
      <c r="BH15" s="622"/>
      <c r="BI15" s="622"/>
      <c r="BJ15" s="622"/>
      <c r="BK15" s="622"/>
      <c r="BL15" s="622"/>
      <c r="BM15" s="622"/>
      <c r="BN15" s="623"/>
      <c r="BO15" s="659">
        <v>3.4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525243</v>
      </c>
      <c r="CS15" s="622"/>
      <c r="CT15" s="622"/>
      <c r="CU15" s="622"/>
      <c r="CV15" s="622"/>
      <c r="CW15" s="622"/>
      <c r="CX15" s="622"/>
      <c r="CY15" s="623"/>
      <c r="CZ15" s="659">
        <v>9.1</v>
      </c>
      <c r="DA15" s="659"/>
      <c r="DB15" s="659"/>
      <c r="DC15" s="659"/>
      <c r="DD15" s="627">
        <v>74406</v>
      </c>
      <c r="DE15" s="622"/>
      <c r="DF15" s="622"/>
      <c r="DG15" s="622"/>
      <c r="DH15" s="622"/>
      <c r="DI15" s="622"/>
      <c r="DJ15" s="622"/>
      <c r="DK15" s="622"/>
      <c r="DL15" s="622"/>
      <c r="DM15" s="622"/>
      <c r="DN15" s="622"/>
      <c r="DO15" s="622"/>
      <c r="DP15" s="623"/>
      <c r="DQ15" s="627">
        <v>378674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19937</v>
      </c>
      <c r="S16" s="622"/>
      <c r="T16" s="622"/>
      <c r="U16" s="622"/>
      <c r="V16" s="622"/>
      <c r="W16" s="622"/>
      <c r="X16" s="622"/>
      <c r="Y16" s="623"/>
      <c r="Z16" s="659">
        <v>0.3</v>
      </c>
      <c r="AA16" s="659"/>
      <c r="AB16" s="659"/>
      <c r="AC16" s="659"/>
      <c r="AD16" s="660">
        <v>19937</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160626</v>
      </c>
      <c r="CS16" s="622"/>
      <c r="CT16" s="622"/>
      <c r="CU16" s="622"/>
      <c r="CV16" s="622"/>
      <c r="CW16" s="622"/>
      <c r="CX16" s="622"/>
      <c r="CY16" s="623"/>
      <c r="CZ16" s="659">
        <v>2.8</v>
      </c>
      <c r="DA16" s="659"/>
      <c r="DB16" s="659"/>
      <c r="DC16" s="659"/>
      <c r="DD16" s="627" t="s">
        <v>122</v>
      </c>
      <c r="DE16" s="622"/>
      <c r="DF16" s="622"/>
      <c r="DG16" s="622"/>
      <c r="DH16" s="622"/>
      <c r="DI16" s="622"/>
      <c r="DJ16" s="622"/>
      <c r="DK16" s="622"/>
      <c r="DL16" s="622"/>
      <c r="DM16" s="622"/>
      <c r="DN16" s="622"/>
      <c r="DO16" s="622"/>
      <c r="DP16" s="623"/>
      <c r="DQ16" s="627">
        <v>32913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15660</v>
      </c>
      <c r="S17" s="622"/>
      <c r="T17" s="622"/>
      <c r="U17" s="622"/>
      <c r="V17" s="622"/>
      <c r="W17" s="622"/>
      <c r="X17" s="622"/>
      <c r="Y17" s="623"/>
      <c r="Z17" s="659">
        <v>0.3</v>
      </c>
      <c r="AA17" s="659"/>
      <c r="AB17" s="659"/>
      <c r="AC17" s="659"/>
      <c r="AD17" s="660">
        <v>15660</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568885</v>
      </c>
      <c r="CS17" s="622"/>
      <c r="CT17" s="622"/>
      <c r="CU17" s="622"/>
      <c r="CV17" s="622"/>
      <c r="CW17" s="622"/>
      <c r="CX17" s="622"/>
      <c r="CY17" s="623"/>
      <c r="CZ17" s="659">
        <v>9.9</v>
      </c>
      <c r="DA17" s="659"/>
      <c r="DB17" s="659"/>
      <c r="DC17" s="659"/>
      <c r="DD17" s="627" t="s">
        <v>122</v>
      </c>
      <c r="DE17" s="622"/>
      <c r="DF17" s="622"/>
      <c r="DG17" s="622"/>
      <c r="DH17" s="622"/>
      <c r="DI17" s="622"/>
      <c r="DJ17" s="622"/>
      <c r="DK17" s="622"/>
      <c r="DL17" s="622"/>
      <c r="DM17" s="622"/>
      <c r="DN17" s="622"/>
      <c r="DO17" s="622"/>
      <c r="DP17" s="623"/>
      <c r="DQ17" s="627">
        <v>568885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1511</v>
      </c>
      <c r="S18" s="622"/>
      <c r="T18" s="622"/>
      <c r="U18" s="622"/>
      <c r="V18" s="622"/>
      <c r="W18" s="622"/>
      <c r="X18" s="622"/>
      <c r="Y18" s="623"/>
      <c r="Z18" s="659">
        <v>0</v>
      </c>
      <c r="AA18" s="659"/>
      <c r="AB18" s="659"/>
      <c r="AC18" s="659"/>
      <c r="AD18" s="660">
        <v>1511</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1364</v>
      </c>
      <c r="S19" s="622"/>
      <c r="T19" s="622"/>
      <c r="U19" s="622"/>
      <c r="V19" s="622"/>
      <c r="W19" s="622"/>
      <c r="X19" s="622"/>
      <c r="Y19" s="623"/>
      <c r="Z19" s="659">
        <v>0</v>
      </c>
      <c r="AA19" s="659"/>
      <c r="AB19" s="659"/>
      <c r="AC19" s="659"/>
      <c r="AD19" s="660">
        <v>1364</v>
      </c>
      <c r="AE19" s="660"/>
      <c r="AF19" s="660"/>
      <c r="AG19" s="660"/>
      <c r="AH19" s="660"/>
      <c r="AI19" s="660"/>
      <c r="AJ19" s="660"/>
      <c r="AK19" s="660"/>
      <c r="AL19" s="624">
        <v>0</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147</v>
      </c>
      <c r="S20" s="622"/>
      <c r="T20" s="622"/>
      <c r="U20" s="622"/>
      <c r="V20" s="622"/>
      <c r="W20" s="622"/>
      <c r="X20" s="622"/>
      <c r="Y20" s="623"/>
      <c r="Z20" s="659">
        <v>0</v>
      </c>
      <c r="AA20" s="659"/>
      <c r="AB20" s="659"/>
      <c r="AC20" s="659"/>
      <c r="AD20" s="660">
        <v>147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5751696</v>
      </c>
      <c r="CS20" s="622"/>
      <c r="CT20" s="622"/>
      <c r="CU20" s="622"/>
      <c r="CV20" s="622"/>
      <c r="CW20" s="622"/>
      <c r="CX20" s="622"/>
      <c r="CY20" s="623"/>
      <c r="CZ20" s="659">
        <v>100</v>
      </c>
      <c r="DA20" s="659"/>
      <c r="DB20" s="659"/>
      <c r="DC20" s="659"/>
      <c r="DD20" s="627">
        <v>819062</v>
      </c>
      <c r="DE20" s="622"/>
      <c r="DF20" s="622"/>
      <c r="DG20" s="622"/>
      <c r="DH20" s="622"/>
      <c r="DI20" s="622"/>
      <c r="DJ20" s="622"/>
      <c r="DK20" s="622"/>
      <c r="DL20" s="622"/>
      <c r="DM20" s="622"/>
      <c r="DN20" s="622"/>
      <c r="DO20" s="622"/>
      <c r="DP20" s="623"/>
      <c r="DQ20" s="627">
        <v>3714170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2769167</v>
      </c>
      <c r="S21" s="622"/>
      <c r="T21" s="622"/>
      <c r="U21" s="622"/>
      <c r="V21" s="622"/>
      <c r="W21" s="622"/>
      <c r="X21" s="622"/>
      <c r="Y21" s="623"/>
      <c r="Z21" s="659">
        <v>46.1</v>
      </c>
      <c r="AA21" s="659"/>
      <c r="AB21" s="659"/>
      <c r="AC21" s="659"/>
      <c r="AD21" s="660">
        <v>2433347</v>
      </c>
      <c r="AE21" s="660"/>
      <c r="AF21" s="660"/>
      <c r="AG21" s="660"/>
      <c r="AH21" s="660"/>
      <c r="AI21" s="660"/>
      <c r="AJ21" s="660"/>
      <c r="AK21" s="660"/>
      <c r="AL21" s="624">
        <v>72.5</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2433347</v>
      </c>
      <c r="S22" s="622"/>
      <c r="T22" s="622"/>
      <c r="U22" s="622"/>
      <c r="V22" s="622"/>
      <c r="W22" s="622"/>
      <c r="X22" s="622"/>
      <c r="Y22" s="623"/>
      <c r="Z22" s="659">
        <v>40.5</v>
      </c>
      <c r="AA22" s="659"/>
      <c r="AB22" s="659"/>
      <c r="AC22" s="659"/>
      <c r="AD22" s="660">
        <v>2433347</v>
      </c>
      <c r="AE22" s="660"/>
      <c r="AF22" s="660"/>
      <c r="AG22" s="660"/>
      <c r="AH22" s="660"/>
      <c r="AI22" s="660"/>
      <c r="AJ22" s="660"/>
      <c r="AK22" s="660"/>
      <c r="AL22" s="624">
        <v>72.5</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335820</v>
      </c>
      <c r="S23" s="622"/>
      <c r="T23" s="622"/>
      <c r="U23" s="622"/>
      <c r="V23" s="622"/>
      <c r="W23" s="622"/>
      <c r="X23" s="622"/>
      <c r="Y23" s="623"/>
      <c r="Z23" s="659">
        <v>5.6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1840643</v>
      </c>
      <c r="CS24" s="677"/>
      <c r="CT24" s="677"/>
      <c r="CU24" s="677"/>
      <c r="CV24" s="677"/>
      <c r="CW24" s="677"/>
      <c r="CX24" s="677"/>
      <c r="CY24" s="702"/>
      <c r="CZ24" s="703">
        <v>32</v>
      </c>
      <c r="DA24" s="685"/>
      <c r="DB24" s="685"/>
      <c r="DC24" s="705"/>
      <c r="DD24" s="701">
        <v>1555539</v>
      </c>
      <c r="DE24" s="677"/>
      <c r="DF24" s="677"/>
      <c r="DG24" s="677"/>
      <c r="DH24" s="677"/>
      <c r="DI24" s="677"/>
      <c r="DJ24" s="677"/>
      <c r="DK24" s="702"/>
      <c r="DL24" s="701">
        <v>1526226</v>
      </c>
      <c r="DM24" s="677"/>
      <c r="DN24" s="677"/>
      <c r="DO24" s="677"/>
      <c r="DP24" s="677"/>
      <c r="DQ24" s="677"/>
      <c r="DR24" s="677"/>
      <c r="DS24" s="677"/>
      <c r="DT24" s="677"/>
      <c r="DU24" s="677"/>
      <c r="DV24" s="702"/>
      <c r="DW24" s="703">
        <v>45.2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3680913</v>
      </c>
      <c r="S25" s="622"/>
      <c r="T25" s="622"/>
      <c r="U25" s="622"/>
      <c r="V25" s="622"/>
      <c r="W25" s="622"/>
      <c r="X25" s="622"/>
      <c r="Y25" s="623"/>
      <c r="Z25" s="659">
        <v>61.3</v>
      </c>
      <c r="AA25" s="659"/>
      <c r="AB25" s="659"/>
      <c r="AC25" s="659"/>
      <c r="AD25" s="660">
        <v>3345093</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893842</v>
      </c>
      <c r="CS25" s="634"/>
      <c r="CT25" s="634"/>
      <c r="CU25" s="634"/>
      <c r="CV25" s="634"/>
      <c r="CW25" s="634"/>
      <c r="CX25" s="634"/>
      <c r="CY25" s="635"/>
      <c r="CZ25" s="624">
        <v>15.5</v>
      </c>
      <c r="DA25" s="636"/>
      <c r="DB25" s="636"/>
      <c r="DC25" s="637"/>
      <c r="DD25" s="627">
        <v>830227</v>
      </c>
      <c r="DE25" s="634"/>
      <c r="DF25" s="634"/>
      <c r="DG25" s="634"/>
      <c r="DH25" s="634"/>
      <c r="DI25" s="634"/>
      <c r="DJ25" s="634"/>
      <c r="DK25" s="635"/>
      <c r="DL25" s="627">
        <v>829410</v>
      </c>
      <c r="DM25" s="634"/>
      <c r="DN25" s="634"/>
      <c r="DO25" s="634"/>
      <c r="DP25" s="634"/>
      <c r="DQ25" s="634"/>
      <c r="DR25" s="634"/>
      <c r="DS25" s="634"/>
      <c r="DT25" s="634"/>
      <c r="DU25" s="634"/>
      <c r="DV25" s="635"/>
      <c r="DW25" s="624">
        <v>24.6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1467</v>
      </c>
      <c r="S26" s="622"/>
      <c r="T26" s="622"/>
      <c r="U26" s="622"/>
      <c r="V26" s="622"/>
      <c r="W26" s="622"/>
      <c r="X26" s="622"/>
      <c r="Y26" s="623"/>
      <c r="Z26" s="659">
        <v>0</v>
      </c>
      <c r="AA26" s="659"/>
      <c r="AB26" s="659"/>
      <c r="AC26" s="659"/>
      <c r="AD26" s="660">
        <v>1467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508203</v>
      </c>
      <c r="CS26" s="622"/>
      <c r="CT26" s="622"/>
      <c r="CU26" s="622"/>
      <c r="CV26" s="622"/>
      <c r="CW26" s="622"/>
      <c r="CX26" s="622"/>
      <c r="CY26" s="623"/>
      <c r="CZ26" s="624">
        <v>8.8000000000000007</v>
      </c>
      <c r="DA26" s="636"/>
      <c r="DB26" s="636"/>
      <c r="DC26" s="637"/>
      <c r="DD26" s="627">
        <v>483672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45119</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585885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377916</v>
      </c>
      <c r="CS27" s="634"/>
      <c r="CT27" s="634"/>
      <c r="CU27" s="634"/>
      <c r="CV27" s="634"/>
      <c r="CW27" s="634"/>
      <c r="CX27" s="634"/>
      <c r="CY27" s="635"/>
      <c r="CZ27" s="624">
        <v>6.6</v>
      </c>
      <c r="DA27" s="636"/>
      <c r="DB27" s="636"/>
      <c r="DC27" s="637"/>
      <c r="DD27" s="627">
        <v>156427</v>
      </c>
      <c r="DE27" s="634"/>
      <c r="DF27" s="634"/>
      <c r="DG27" s="634"/>
      <c r="DH27" s="634"/>
      <c r="DI27" s="634"/>
      <c r="DJ27" s="634"/>
      <c r="DK27" s="635"/>
      <c r="DL27" s="627">
        <v>127931</v>
      </c>
      <c r="DM27" s="634"/>
      <c r="DN27" s="634"/>
      <c r="DO27" s="634"/>
      <c r="DP27" s="634"/>
      <c r="DQ27" s="634"/>
      <c r="DR27" s="634"/>
      <c r="DS27" s="634"/>
      <c r="DT27" s="634"/>
      <c r="DU27" s="634"/>
      <c r="DV27" s="635"/>
      <c r="DW27" s="624">
        <v>3.8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42579</v>
      </c>
      <c r="S28" s="622"/>
      <c r="T28" s="622"/>
      <c r="U28" s="622"/>
      <c r="V28" s="622"/>
      <c r="W28" s="622"/>
      <c r="X28" s="622"/>
      <c r="Y28" s="623"/>
      <c r="Z28" s="659">
        <v>0.7</v>
      </c>
      <c r="AA28" s="659"/>
      <c r="AB28" s="659"/>
      <c r="AC28" s="659"/>
      <c r="AD28" s="660">
        <v>11958</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568885</v>
      </c>
      <c r="CS28" s="622"/>
      <c r="CT28" s="622"/>
      <c r="CU28" s="622"/>
      <c r="CV28" s="622"/>
      <c r="CW28" s="622"/>
      <c r="CX28" s="622"/>
      <c r="CY28" s="623"/>
      <c r="CZ28" s="624">
        <v>9.9</v>
      </c>
      <c r="DA28" s="636"/>
      <c r="DB28" s="636"/>
      <c r="DC28" s="637"/>
      <c r="DD28" s="627">
        <v>568885</v>
      </c>
      <c r="DE28" s="622"/>
      <c r="DF28" s="622"/>
      <c r="DG28" s="622"/>
      <c r="DH28" s="622"/>
      <c r="DI28" s="622"/>
      <c r="DJ28" s="622"/>
      <c r="DK28" s="623"/>
      <c r="DL28" s="627">
        <v>568885</v>
      </c>
      <c r="DM28" s="622"/>
      <c r="DN28" s="622"/>
      <c r="DO28" s="622"/>
      <c r="DP28" s="622"/>
      <c r="DQ28" s="622"/>
      <c r="DR28" s="622"/>
      <c r="DS28" s="622"/>
      <c r="DT28" s="622"/>
      <c r="DU28" s="622"/>
      <c r="DV28" s="623"/>
      <c r="DW28" s="624">
        <v>16.899999999999999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3773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568885</v>
      </c>
      <c r="CS29" s="634"/>
      <c r="CT29" s="634"/>
      <c r="CU29" s="634"/>
      <c r="CV29" s="634"/>
      <c r="CW29" s="634"/>
      <c r="CX29" s="634"/>
      <c r="CY29" s="635"/>
      <c r="CZ29" s="624">
        <v>9.9</v>
      </c>
      <c r="DA29" s="636"/>
      <c r="DB29" s="636"/>
      <c r="DC29" s="637"/>
      <c r="DD29" s="627">
        <v>568885</v>
      </c>
      <c r="DE29" s="634"/>
      <c r="DF29" s="634"/>
      <c r="DG29" s="634"/>
      <c r="DH29" s="634"/>
      <c r="DI29" s="634"/>
      <c r="DJ29" s="634"/>
      <c r="DK29" s="635"/>
      <c r="DL29" s="627">
        <v>568885</v>
      </c>
      <c r="DM29" s="634"/>
      <c r="DN29" s="634"/>
      <c r="DO29" s="634"/>
      <c r="DP29" s="634"/>
      <c r="DQ29" s="634"/>
      <c r="DR29" s="634"/>
      <c r="DS29" s="634"/>
      <c r="DT29" s="634"/>
      <c r="DU29" s="634"/>
      <c r="DV29" s="635"/>
      <c r="DW29" s="624">
        <v>16.899999999999999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251515</v>
      </c>
      <c r="S30" s="622"/>
      <c r="T30" s="622"/>
      <c r="U30" s="622"/>
      <c r="V30" s="622"/>
      <c r="W30" s="622"/>
      <c r="X30" s="622"/>
      <c r="Y30" s="623"/>
      <c r="Z30" s="659">
        <v>4.2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553514</v>
      </c>
      <c r="CS30" s="622"/>
      <c r="CT30" s="622"/>
      <c r="CU30" s="622"/>
      <c r="CV30" s="622"/>
      <c r="CW30" s="622"/>
      <c r="CX30" s="622"/>
      <c r="CY30" s="623"/>
      <c r="CZ30" s="624">
        <v>9.6</v>
      </c>
      <c r="DA30" s="636"/>
      <c r="DB30" s="636"/>
      <c r="DC30" s="637"/>
      <c r="DD30" s="627">
        <v>553514</v>
      </c>
      <c r="DE30" s="622"/>
      <c r="DF30" s="622"/>
      <c r="DG30" s="622"/>
      <c r="DH30" s="622"/>
      <c r="DI30" s="622"/>
      <c r="DJ30" s="622"/>
      <c r="DK30" s="623"/>
      <c r="DL30" s="627">
        <v>553514</v>
      </c>
      <c r="DM30" s="622"/>
      <c r="DN30" s="622"/>
      <c r="DO30" s="622"/>
      <c r="DP30" s="622"/>
      <c r="DQ30" s="622"/>
      <c r="DR30" s="622"/>
      <c r="DS30" s="622"/>
      <c r="DT30" s="622"/>
      <c r="DU30" s="622"/>
      <c r="DV30" s="623"/>
      <c r="DW30" s="624">
        <v>16.399999999999999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99.2</v>
      </c>
      <c r="BH31" s="684"/>
      <c r="BI31" s="684"/>
      <c r="BJ31" s="684"/>
      <c r="BK31" s="684"/>
      <c r="BL31" s="684"/>
      <c r="BM31" s="685">
        <v>98.3</v>
      </c>
      <c r="BN31" s="684"/>
      <c r="BO31" s="684"/>
      <c r="BP31" s="684"/>
      <c r="BQ31" s="686"/>
      <c r="BR31" s="683">
        <v>99.5</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15371</v>
      </c>
      <c r="CS31" s="634"/>
      <c r="CT31" s="634"/>
      <c r="CU31" s="634"/>
      <c r="CV31" s="634"/>
      <c r="CW31" s="634"/>
      <c r="CX31" s="634"/>
      <c r="CY31" s="635"/>
      <c r="CZ31" s="624">
        <v>0.3</v>
      </c>
      <c r="DA31" s="636"/>
      <c r="DB31" s="636"/>
      <c r="DC31" s="637"/>
      <c r="DD31" s="627">
        <v>15371</v>
      </c>
      <c r="DE31" s="634"/>
      <c r="DF31" s="634"/>
      <c r="DG31" s="634"/>
      <c r="DH31" s="634"/>
      <c r="DI31" s="634"/>
      <c r="DJ31" s="634"/>
      <c r="DK31" s="635"/>
      <c r="DL31" s="627">
        <v>15371</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735908</v>
      </c>
      <c r="S32" s="622"/>
      <c r="T32" s="622"/>
      <c r="U32" s="622"/>
      <c r="V32" s="622"/>
      <c r="W32" s="622"/>
      <c r="X32" s="622"/>
      <c r="Y32" s="623"/>
      <c r="Z32" s="659">
        <v>12.2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98.4</v>
      </c>
      <c r="BH32" s="634"/>
      <c r="BI32" s="634"/>
      <c r="BJ32" s="634"/>
      <c r="BK32" s="634"/>
      <c r="BL32" s="634"/>
      <c r="BM32" s="625">
        <v>97.3</v>
      </c>
      <c r="BN32" s="634"/>
      <c r="BO32" s="634"/>
      <c r="BP32" s="634"/>
      <c r="BQ32" s="657"/>
      <c r="BR32" s="687">
        <v>99.3</v>
      </c>
      <c r="BS32" s="634"/>
      <c r="BT32" s="634"/>
      <c r="BU32" s="634"/>
      <c r="BV32" s="634"/>
      <c r="BW32" s="634"/>
      <c r="BX32" s="625">
        <v>98.2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18228</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99.6</v>
      </c>
      <c r="BH33" s="606"/>
      <c r="BI33" s="606"/>
      <c r="BJ33" s="606"/>
      <c r="BK33" s="606"/>
      <c r="BL33" s="606"/>
      <c r="BM33" s="652">
        <v>98.9</v>
      </c>
      <c r="BN33" s="606"/>
      <c r="BO33" s="606"/>
      <c r="BP33" s="606"/>
      <c r="BQ33" s="669"/>
      <c r="BR33" s="682">
        <v>99.5</v>
      </c>
      <c r="BS33" s="606"/>
      <c r="BT33" s="606"/>
      <c r="BU33" s="606"/>
      <c r="BV33" s="606"/>
      <c r="BW33" s="606"/>
      <c r="BX33" s="652">
        <v>98.8</v>
      </c>
      <c r="BY33" s="606"/>
      <c r="BZ33" s="606"/>
      <c r="CA33" s="606"/>
      <c r="CB33" s="669"/>
      <c r="CD33" s="618" t="s">
        <v>307</v>
      </c>
      <c r="CE33" s="619"/>
      <c r="CF33" s="619"/>
      <c r="CG33" s="619"/>
      <c r="CH33" s="619"/>
      <c r="CI33" s="619"/>
      <c r="CJ33" s="619"/>
      <c r="CK33" s="619"/>
      <c r="CL33" s="619"/>
      <c r="CM33" s="619"/>
      <c r="CN33" s="619"/>
      <c r="CO33" s="619"/>
      <c r="CP33" s="619"/>
      <c r="CQ33" s="620"/>
      <c r="CR33" s="621">
        <v>2931365</v>
      </c>
      <c r="CS33" s="634"/>
      <c r="CT33" s="634"/>
      <c r="CU33" s="634"/>
      <c r="CV33" s="634"/>
      <c r="CW33" s="634"/>
      <c r="CX33" s="634"/>
      <c r="CY33" s="635"/>
      <c r="CZ33" s="624">
        <v>51</v>
      </c>
      <c r="DA33" s="636"/>
      <c r="DB33" s="636"/>
      <c r="DC33" s="637"/>
      <c r="DD33" s="627">
        <v>1847078</v>
      </c>
      <c r="DE33" s="634"/>
      <c r="DF33" s="634"/>
      <c r="DG33" s="634"/>
      <c r="DH33" s="634"/>
      <c r="DI33" s="634"/>
      <c r="DJ33" s="634"/>
      <c r="DK33" s="635"/>
      <c r="DL33" s="627">
        <v>1166821</v>
      </c>
      <c r="DM33" s="634"/>
      <c r="DN33" s="634"/>
      <c r="DO33" s="634"/>
      <c r="DP33" s="634"/>
      <c r="DQ33" s="634"/>
      <c r="DR33" s="634"/>
      <c r="DS33" s="634"/>
      <c r="DT33" s="634"/>
      <c r="DU33" s="634"/>
      <c r="DV33" s="635"/>
      <c r="DW33" s="624">
        <v>34.6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13482</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880437</v>
      </c>
      <c r="CS34" s="622"/>
      <c r="CT34" s="622"/>
      <c r="CU34" s="622"/>
      <c r="CV34" s="622"/>
      <c r="CW34" s="622"/>
      <c r="CX34" s="622"/>
      <c r="CY34" s="623"/>
      <c r="CZ34" s="624">
        <v>15.3</v>
      </c>
      <c r="DA34" s="636"/>
      <c r="DB34" s="636"/>
      <c r="DC34" s="637"/>
      <c r="DD34" s="627">
        <v>531141</v>
      </c>
      <c r="DE34" s="622"/>
      <c r="DF34" s="622"/>
      <c r="DG34" s="622"/>
      <c r="DH34" s="622"/>
      <c r="DI34" s="622"/>
      <c r="DJ34" s="622"/>
      <c r="DK34" s="623"/>
      <c r="DL34" s="627">
        <v>160294</v>
      </c>
      <c r="DM34" s="622"/>
      <c r="DN34" s="622"/>
      <c r="DO34" s="622"/>
      <c r="DP34" s="622"/>
      <c r="DQ34" s="622"/>
      <c r="DR34" s="622"/>
      <c r="DS34" s="622"/>
      <c r="DT34" s="622"/>
      <c r="DU34" s="622"/>
      <c r="DV34" s="623"/>
      <c r="DW34" s="624">
        <v>4.8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223372</v>
      </c>
      <c r="S35" s="622"/>
      <c r="T35" s="622"/>
      <c r="U35" s="622"/>
      <c r="V35" s="622"/>
      <c r="W35" s="622"/>
      <c r="X35" s="622"/>
      <c r="Y35" s="623"/>
      <c r="Z35" s="659">
        <v>3.7</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274593</v>
      </c>
      <c r="CS35" s="634"/>
      <c r="CT35" s="634"/>
      <c r="CU35" s="634"/>
      <c r="CV35" s="634"/>
      <c r="CW35" s="634"/>
      <c r="CX35" s="634"/>
      <c r="CY35" s="635"/>
      <c r="CZ35" s="624">
        <v>4.8</v>
      </c>
      <c r="DA35" s="636"/>
      <c r="DB35" s="636"/>
      <c r="DC35" s="637"/>
      <c r="DD35" s="627">
        <v>175119</v>
      </c>
      <c r="DE35" s="634"/>
      <c r="DF35" s="634"/>
      <c r="DG35" s="634"/>
      <c r="DH35" s="634"/>
      <c r="DI35" s="634"/>
      <c r="DJ35" s="634"/>
      <c r="DK35" s="635"/>
      <c r="DL35" s="627">
        <v>161501</v>
      </c>
      <c r="DM35" s="634"/>
      <c r="DN35" s="634"/>
      <c r="DO35" s="634"/>
      <c r="DP35" s="634"/>
      <c r="DQ35" s="634"/>
      <c r="DR35" s="634"/>
      <c r="DS35" s="634"/>
      <c r="DT35" s="634"/>
      <c r="DU35" s="634"/>
      <c r="DV35" s="635"/>
      <c r="DW35" s="624">
        <v>4.8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152465</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581417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t="s">
        <v>122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1506199</v>
      </c>
      <c r="CS36" s="622"/>
      <c r="CT36" s="622"/>
      <c r="CU36" s="622"/>
      <c r="CV36" s="622"/>
      <c r="CW36" s="622"/>
      <c r="CX36" s="622"/>
      <c r="CY36" s="623"/>
      <c r="CZ36" s="624">
        <v>26.2</v>
      </c>
      <c r="DA36" s="636"/>
      <c r="DB36" s="636"/>
      <c r="DC36" s="637"/>
      <c r="DD36" s="627">
        <v>1006657</v>
      </c>
      <c r="DE36" s="622"/>
      <c r="DF36" s="622"/>
      <c r="DG36" s="622"/>
      <c r="DH36" s="622"/>
      <c r="DI36" s="622"/>
      <c r="DJ36" s="622"/>
      <c r="DK36" s="623"/>
      <c r="DL36" s="627">
        <v>739738</v>
      </c>
      <c r="DM36" s="622"/>
      <c r="DN36" s="622"/>
      <c r="DO36" s="622"/>
      <c r="DP36" s="622"/>
      <c r="DQ36" s="622"/>
      <c r="DR36" s="622"/>
      <c r="DS36" s="622"/>
      <c r="DT36" s="622"/>
      <c r="DU36" s="622"/>
      <c r="DV36" s="623"/>
      <c r="DW36" s="624">
        <v>21.9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374594</v>
      </c>
      <c r="S37" s="622"/>
      <c r="T37" s="622"/>
      <c r="U37" s="622"/>
      <c r="V37" s="622"/>
      <c r="W37" s="622"/>
      <c r="X37" s="622"/>
      <c r="Y37" s="623"/>
      <c r="Z37" s="659">
        <v>6.2</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230081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-2502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345108</v>
      </c>
      <c r="CS37" s="634"/>
      <c r="CT37" s="634"/>
      <c r="CU37" s="634"/>
      <c r="CV37" s="634"/>
      <c r="CW37" s="634"/>
      <c r="CX37" s="634"/>
      <c r="CY37" s="635"/>
      <c r="CZ37" s="624">
        <v>6</v>
      </c>
      <c r="DA37" s="636"/>
      <c r="DB37" s="636"/>
      <c r="DC37" s="637"/>
      <c r="DD37" s="627">
        <v>333653</v>
      </c>
      <c r="DE37" s="634"/>
      <c r="DF37" s="634"/>
      <c r="DG37" s="634"/>
      <c r="DH37" s="634"/>
      <c r="DI37" s="634"/>
      <c r="DJ37" s="634"/>
      <c r="DK37" s="635"/>
      <c r="DL37" s="627">
        <v>333468</v>
      </c>
      <c r="DM37" s="634"/>
      <c r="DN37" s="634"/>
      <c r="DO37" s="634"/>
      <c r="DP37" s="634"/>
      <c r="DQ37" s="634"/>
      <c r="DR37" s="634"/>
      <c r="DS37" s="634"/>
      <c r="DT37" s="634"/>
      <c r="DU37" s="634"/>
      <c r="DV37" s="635"/>
      <c r="DW37" s="624">
        <v>9.9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465165</v>
      </c>
      <c r="S38" s="622"/>
      <c r="T38" s="622"/>
      <c r="U38" s="622"/>
      <c r="V38" s="622"/>
      <c r="W38" s="622"/>
      <c r="X38" s="622"/>
      <c r="Y38" s="623"/>
      <c r="Z38" s="659">
        <v>7.7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154940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684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196396</v>
      </c>
      <c r="CS38" s="622"/>
      <c r="CT38" s="622"/>
      <c r="CU38" s="622"/>
      <c r="CV38" s="622"/>
      <c r="CW38" s="622"/>
      <c r="CX38" s="622"/>
      <c r="CY38" s="623"/>
      <c r="CZ38" s="624">
        <v>3.4</v>
      </c>
      <c r="DA38" s="636"/>
      <c r="DB38" s="636"/>
      <c r="DC38" s="637"/>
      <c r="DD38" s="627">
        <v>105288</v>
      </c>
      <c r="DE38" s="622"/>
      <c r="DF38" s="622"/>
      <c r="DG38" s="622"/>
      <c r="DH38" s="622"/>
      <c r="DI38" s="622"/>
      <c r="DJ38" s="622"/>
      <c r="DK38" s="623"/>
      <c r="DL38" s="627">
        <v>105288</v>
      </c>
      <c r="DM38" s="622"/>
      <c r="DN38" s="622"/>
      <c r="DO38" s="622"/>
      <c r="DP38" s="622"/>
      <c r="DQ38" s="622"/>
      <c r="DR38" s="622"/>
      <c r="DS38" s="622"/>
      <c r="DT38" s="622"/>
      <c r="DU38" s="622"/>
      <c r="DV38" s="623"/>
      <c r="DW38" s="624">
        <v>3.1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1014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57740</v>
      </c>
      <c r="CS39" s="634"/>
      <c r="CT39" s="634"/>
      <c r="CU39" s="634"/>
      <c r="CV39" s="634"/>
      <c r="CW39" s="634"/>
      <c r="CX39" s="634"/>
      <c r="CY39" s="635"/>
      <c r="CZ39" s="624">
        <v>1</v>
      </c>
      <c r="DA39" s="636"/>
      <c r="DB39" s="636"/>
      <c r="DC39" s="637"/>
      <c r="DD39" s="627">
        <v>28873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14365</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16000</v>
      </c>
      <c r="CS40" s="622"/>
      <c r="CT40" s="622"/>
      <c r="CU40" s="622"/>
      <c r="CV40" s="622"/>
      <c r="CW40" s="622"/>
      <c r="CX40" s="622"/>
      <c r="CY40" s="623"/>
      <c r="CZ40" s="624">
        <v>0.3</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6008580</v>
      </c>
      <c r="S41" s="646"/>
      <c r="T41" s="646"/>
      <c r="U41" s="646"/>
      <c r="V41" s="646"/>
      <c r="W41" s="646"/>
      <c r="X41" s="646"/>
      <c r="Y41" s="649"/>
      <c r="Z41" s="650">
        <v>100</v>
      </c>
      <c r="AA41" s="650"/>
      <c r="AB41" s="650"/>
      <c r="AC41" s="650"/>
      <c r="AD41" s="651">
        <v>3358518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93349</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103047</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358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979688</v>
      </c>
      <c r="CS42" s="634"/>
      <c r="CT42" s="634"/>
      <c r="CU42" s="634"/>
      <c r="CV42" s="634"/>
      <c r="CW42" s="634"/>
      <c r="CX42" s="634"/>
      <c r="CY42" s="635"/>
      <c r="CZ42" s="624">
        <v>17</v>
      </c>
      <c r="DA42" s="636"/>
      <c r="DB42" s="636"/>
      <c r="DC42" s="637"/>
      <c r="DD42" s="627">
        <v>311553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36278</v>
      </c>
      <c r="CS43" s="634"/>
      <c r="CT43" s="634"/>
      <c r="CU43" s="634"/>
      <c r="CV43" s="634"/>
      <c r="CW43" s="634"/>
      <c r="CX43" s="634"/>
      <c r="CY43" s="635"/>
      <c r="CZ43" s="624">
        <v>0.6</v>
      </c>
      <c r="DA43" s="636"/>
      <c r="DB43" s="636"/>
      <c r="DC43" s="637"/>
      <c r="DD43" s="627">
        <v>36278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819062</v>
      </c>
      <c r="CS44" s="622"/>
      <c r="CT44" s="622"/>
      <c r="CU44" s="622"/>
      <c r="CV44" s="622"/>
      <c r="CW44" s="622"/>
      <c r="CX44" s="622"/>
      <c r="CY44" s="623"/>
      <c r="CZ44" s="624">
        <v>14.2</v>
      </c>
      <c r="DA44" s="625"/>
      <c r="DB44" s="625"/>
      <c r="DC44" s="626"/>
      <c r="DD44" s="627">
        <v>278640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69226</v>
      </c>
      <c r="CS45" s="634"/>
      <c r="CT45" s="634"/>
      <c r="CU45" s="634"/>
      <c r="CV45" s="634"/>
      <c r="CW45" s="634"/>
      <c r="CX45" s="634"/>
      <c r="CY45" s="635"/>
      <c r="CZ45" s="624">
        <v>1.2</v>
      </c>
      <c r="DA45" s="636"/>
      <c r="DB45" s="636"/>
      <c r="DC45" s="637"/>
      <c r="DD45" s="627">
        <v>1349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702587</v>
      </c>
      <c r="CS46" s="622"/>
      <c r="CT46" s="622"/>
      <c r="CU46" s="622"/>
      <c r="CV46" s="622"/>
      <c r="CW46" s="622"/>
      <c r="CX46" s="622"/>
      <c r="CY46" s="623"/>
      <c r="CZ46" s="624">
        <v>12.2</v>
      </c>
      <c r="DA46" s="625"/>
      <c r="DB46" s="625"/>
      <c r="DC46" s="626"/>
      <c r="DD46" s="627">
        <v>235753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160626</v>
      </c>
      <c r="CS47" s="634"/>
      <c r="CT47" s="634"/>
      <c r="CU47" s="634"/>
      <c r="CV47" s="634"/>
      <c r="CW47" s="634"/>
      <c r="CX47" s="634"/>
      <c r="CY47" s="635"/>
      <c r="CZ47" s="624">
        <v>2.8</v>
      </c>
      <c r="DA47" s="636"/>
      <c r="DB47" s="636"/>
      <c r="DC47" s="637"/>
      <c r="DD47" s="627">
        <v>32913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5751696</v>
      </c>
      <c r="CS49" s="606"/>
      <c r="CT49" s="606"/>
      <c r="CU49" s="606"/>
      <c r="CV49" s="606"/>
      <c r="CW49" s="606"/>
      <c r="CX49" s="606"/>
      <c r="CY49" s="607"/>
      <c r="CZ49" s="608">
        <v>100</v>
      </c>
      <c r="DA49" s="609"/>
      <c r="DB49" s="609"/>
      <c r="DC49" s="610"/>
      <c r="DD49" s="611">
        <v>3714170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jbmjZ7KmCZJ7S4shy12WzuZMmG2ZqhcomK4mC9emuOhswHun6nPMcWdVgDGmMbkkKO2Ni1h0y89xLjek3hwcQ==" saltValue="QccU5PmpEigT1J9ngLgTQ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5934</v>
      </c>
      <c r="R7" s="1103"/>
      <c r="S7" s="1103"/>
      <c r="T7" s="1103"/>
      <c r="U7" s="1103"/>
      <c r="V7" s="1103">
        <v>5677</v>
      </c>
      <c r="W7" s="1103"/>
      <c r="X7" s="1103"/>
      <c r="Y7" s="1103"/>
      <c r="Z7" s="1103"/>
      <c r="AA7" s="1103">
        <v>257</v>
      </c>
      <c r="AB7" s="1103"/>
      <c r="AC7" s="1103"/>
      <c r="AD7" s="1103"/>
      <c r="AE7" s="1104"/>
      <c r="AF7" s="1105">
        <v>108</v>
      </c>
      <c r="AG7" s="1106"/>
      <c r="AH7" s="1106"/>
      <c r="AI7" s="1106"/>
      <c r="AJ7" s="1107"/>
      <c r="AK7" s="1108">
        <v>223</v>
      </c>
      <c r="AL7" s="1109"/>
      <c r="AM7" s="1109"/>
      <c r="AN7" s="1109"/>
      <c r="AO7" s="1109"/>
      <c r="AP7" s="1109">
        <v>6526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40</v>
      </c>
      <c r="R8" s="1039"/>
      <c r="S8" s="1039"/>
      <c r="T8" s="1039"/>
      <c r="U8" s="1039"/>
      <c r="V8" s="1039">
        <v>40</v>
      </c>
      <c r="W8" s="1039"/>
      <c r="X8" s="1039"/>
      <c r="Y8" s="1039"/>
      <c r="Z8" s="1039"/>
      <c r="AA8" s="1039" t="s">
        <v>548</v>
      </c>
      <c r="AB8" s="1039"/>
      <c r="AC8" s="1039"/>
      <c r="AD8" s="1039"/>
      <c r="AE8" s="1040"/>
      <c r="AF8" s="1035" t="s">
        <v>122</v>
      </c>
      <c r="AG8" s="1036"/>
      <c r="AH8" s="1036"/>
      <c r="AI8" s="1036"/>
      <c r="AJ8" s="1037"/>
      <c r="AK8" s="1080" t="s">
        <v>548</v>
      </c>
      <c r="AL8" s="1081"/>
      <c r="AM8" s="1081"/>
      <c r="AN8" s="1081"/>
      <c r="AO8" s="1081"/>
      <c r="AP8" s="1081" t="s">
        <v>548</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t="s">
        <v>376</v>
      </c>
      <c r="C9" s="1031"/>
      <c r="D9" s="1031"/>
      <c r="E9" s="1031"/>
      <c r="F9" s="1031"/>
      <c r="G9" s="1031"/>
      <c r="H9" s="1031"/>
      <c r="I9" s="1031"/>
      <c r="J9" s="1031"/>
      <c r="K9" s="1031"/>
      <c r="L9" s="1031"/>
      <c r="M9" s="1031"/>
      <c r="N9" s="1031"/>
      <c r="O9" s="1031"/>
      <c r="P9" s="1032"/>
      <c r="Q9" s="1038">
        <v>75</v>
      </c>
      <c r="R9" s="1039"/>
      <c r="S9" s="1039"/>
      <c r="T9" s="1039"/>
      <c r="U9" s="1039"/>
      <c r="V9" s="1039">
        <v>75</v>
      </c>
      <c r="W9" s="1039"/>
      <c r="X9" s="1039"/>
      <c r="Y9" s="1039"/>
      <c r="Z9" s="1039"/>
      <c r="AA9" s="1039" t="s">
        <v>548</v>
      </c>
      <c r="AB9" s="1039"/>
      <c r="AC9" s="1039"/>
      <c r="AD9" s="1039"/>
      <c r="AE9" s="1040"/>
      <c r="AF9" s="1035" t="s">
        <v>122</v>
      </c>
      <c r="AG9" s="1036"/>
      <c r="AH9" s="1036"/>
      <c r="AI9" s="1036"/>
      <c r="AJ9" s="1037"/>
      <c r="AK9" s="1080" t="s">
        <v>548</v>
      </c>
      <c r="AL9" s="1081"/>
      <c r="AM9" s="1081"/>
      <c r="AN9" s="1081"/>
      <c r="AO9" s="1081"/>
      <c r="AP9" s="1081">
        <v>40</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378</v>
      </c>
      <c r="B23" s="937" t="s">
        <v>379</v>
      </c>
      <c r="C23" s="938"/>
      <c r="D23" s="938"/>
      <c r="E23" s="938"/>
      <c r="F23" s="938"/>
      <c r="G23" s="938"/>
      <c r="H23" s="938"/>
      <c r="I23" s="938"/>
      <c r="J23" s="938"/>
      <c r="K23" s="938"/>
      <c r="L23" s="938"/>
      <c r="M23" s="938"/>
      <c r="N23" s="938"/>
      <c r="O23" s="938"/>
      <c r="P23" s="948"/>
      <c r="Q23" s="1067">
        <v>6009</v>
      </c>
      <c r="R23" s="1061"/>
      <c r="S23" s="1061"/>
      <c r="T23" s="1061"/>
      <c r="U23" s="1061"/>
      <c r="V23" s="1061">
        <v>5752</v>
      </c>
      <c r="W23" s="1061"/>
      <c r="X23" s="1061"/>
      <c r="Y23" s="1061"/>
      <c r="Z23" s="1061"/>
      <c r="AA23" s="1061">
        <v>257</v>
      </c>
      <c r="AB23" s="1061"/>
      <c r="AC23" s="1061"/>
      <c r="AD23" s="1061"/>
      <c r="AE23" s="1068"/>
      <c r="AF23" s="1069">
        <v>108</v>
      </c>
      <c r="AG23" s="1061"/>
      <c r="AH23" s="1061"/>
      <c r="AI23" s="1061"/>
      <c r="AJ23" s="1070"/>
      <c r="AK23" s="1071"/>
      <c r="AL23" s="1072"/>
      <c r="AM23" s="1072"/>
      <c r="AN23" s="1072"/>
      <c r="AO23" s="1072"/>
      <c r="AP23" s="1061">
        <v>6566</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390</v>
      </c>
      <c r="C28" s="1048"/>
      <c r="D28" s="1048"/>
      <c r="E28" s="1048"/>
      <c r="F28" s="1048"/>
      <c r="G28" s="1048"/>
      <c r="H28" s="1048"/>
      <c r="I28" s="1048"/>
      <c r="J28" s="1048"/>
      <c r="K28" s="1048"/>
      <c r="L28" s="1048"/>
      <c r="M28" s="1048"/>
      <c r="N28" s="1048"/>
      <c r="O28" s="1048"/>
      <c r="P28" s="1049"/>
      <c r="Q28" s="1050">
        <v>577</v>
      </c>
      <c r="R28" s="1051"/>
      <c r="S28" s="1051"/>
      <c r="T28" s="1051"/>
      <c r="U28" s="1051"/>
      <c r="V28" s="1051">
        <v>577</v>
      </c>
      <c r="W28" s="1051"/>
      <c r="X28" s="1051"/>
      <c r="Y28" s="1051"/>
      <c r="Z28" s="1051"/>
      <c r="AA28" s="1051" t="s">
        <v>549</v>
      </c>
      <c r="AB28" s="1051"/>
      <c r="AC28" s="1051"/>
      <c r="AD28" s="1051"/>
      <c r="AE28" s="1052"/>
      <c r="AF28" s="1053" t="s">
        <v>122</v>
      </c>
      <c r="AG28" s="1051"/>
      <c r="AH28" s="1051"/>
      <c r="AI28" s="1051"/>
      <c r="AJ28" s="1054"/>
      <c r="AK28" s="1042">
        <v>95</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391</v>
      </c>
      <c r="C29" s="1031"/>
      <c r="D29" s="1031"/>
      <c r="E29" s="1031"/>
      <c r="F29" s="1031"/>
      <c r="G29" s="1031"/>
      <c r="H29" s="1031"/>
      <c r="I29" s="1031"/>
      <c r="J29" s="1031"/>
      <c r="K29" s="1031"/>
      <c r="L29" s="1031"/>
      <c r="M29" s="1031"/>
      <c r="N29" s="1031"/>
      <c r="O29" s="1031"/>
      <c r="P29" s="1032"/>
      <c r="Q29" s="1038">
        <v>209</v>
      </c>
      <c r="R29" s="1039"/>
      <c r="S29" s="1039"/>
      <c r="T29" s="1039"/>
      <c r="U29" s="1039"/>
      <c r="V29" s="1039">
        <v>209</v>
      </c>
      <c r="W29" s="1039"/>
      <c r="X29" s="1039"/>
      <c r="Y29" s="1039"/>
      <c r="Z29" s="1039"/>
      <c r="AA29" s="1039" t="s">
        <v>549</v>
      </c>
      <c r="AB29" s="1039"/>
      <c r="AC29" s="1039"/>
      <c r="AD29" s="1039"/>
      <c r="AE29" s="1040"/>
      <c r="AF29" s="1035" t="s">
        <v>122</v>
      </c>
      <c r="AG29" s="1036"/>
      <c r="AH29" s="1036"/>
      <c r="AI29" s="1036"/>
      <c r="AJ29" s="1037"/>
      <c r="AK29" s="980">
        <v>103</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392</v>
      </c>
      <c r="C30" s="1031"/>
      <c r="D30" s="1031"/>
      <c r="E30" s="1031"/>
      <c r="F30" s="1031"/>
      <c r="G30" s="1031"/>
      <c r="H30" s="1031"/>
      <c r="I30" s="1031"/>
      <c r="J30" s="1031"/>
      <c r="K30" s="1031"/>
      <c r="L30" s="1031"/>
      <c r="M30" s="1031"/>
      <c r="N30" s="1031"/>
      <c r="O30" s="1031"/>
      <c r="P30" s="1032"/>
      <c r="Q30" s="1038">
        <v>777</v>
      </c>
      <c r="R30" s="1039"/>
      <c r="S30" s="1039"/>
      <c r="T30" s="1039"/>
      <c r="U30" s="1039"/>
      <c r="V30" s="1039">
        <v>581</v>
      </c>
      <c r="W30" s="1039"/>
      <c r="X30" s="1039"/>
      <c r="Y30" s="1039"/>
      <c r="Z30" s="1039"/>
      <c r="AA30" s="1039">
        <v>196</v>
      </c>
      <c r="AB30" s="1039"/>
      <c r="AC30" s="1039"/>
      <c r="AD30" s="1039"/>
      <c r="AE30" s="1040"/>
      <c r="AF30" s="1035">
        <v>424</v>
      </c>
      <c r="AG30" s="1036"/>
      <c r="AH30" s="1036"/>
      <c r="AI30" s="1036"/>
      <c r="AJ30" s="1037"/>
      <c r="AK30" s="980">
        <v>226</v>
      </c>
      <c r="AL30" s="971"/>
      <c r="AM30" s="971"/>
      <c r="AN30" s="971"/>
      <c r="AO30" s="971"/>
      <c r="AP30" s="971">
        <v>619</v>
      </c>
      <c r="AQ30" s="971"/>
      <c r="AR30" s="971"/>
      <c r="AS30" s="971"/>
      <c r="AT30" s="971"/>
      <c r="AU30" s="971">
        <v>529</v>
      </c>
      <c r="AV30" s="971"/>
      <c r="AW30" s="971"/>
      <c r="AX30" s="971"/>
      <c r="AY30" s="971"/>
      <c r="AZ30" s="1041" t="s">
        <v>549</v>
      </c>
      <c r="BA30" s="1041"/>
      <c r="BB30" s="1041"/>
      <c r="BC30" s="1041"/>
      <c r="BD30" s="1041"/>
      <c r="BE30" s="972" t="s">
        <v>393</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394</v>
      </c>
      <c r="C31" s="1031"/>
      <c r="D31" s="1031"/>
      <c r="E31" s="1031"/>
      <c r="F31" s="1031"/>
      <c r="G31" s="1031"/>
      <c r="H31" s="1031"/>
      <c r="I31" s="1031"/>
      <c r="J31" s="1031"/>
      <c r="K31" s="1031"/>
      <c r="L31" s="1031"/>
      <c r="M31" s="1031"/>
      <c r="N31" s="1031"/>
      <c r="O31" s="1031"/>
      <c r="P31" s="1032"/>
      <c r="Q31" s="1038">
        <v>365</v>
      </c>
      <c r="R31" s="1039"/>
      <c r="S31" s="1039"/>
      <c r="T31" s="1039"/>
      <c r="U31" s="1039"/>
      <c r="V31" s="1039">
        <v>329</v>
      </c>
      <c r="W31" s="1039"/>
      <c r="X31" s="1039"/>
      <c r="Y31" s="1039"/>
      <c r="Z31" s="1039"/>
      <c r="AA31" s="1039">
        <v>36</v>
      </c>
      <c r="AB31" s="1039"/>
      <c r="AC31" s="1039"/>
      <c r="AD31" s="1039"/>
      <c r="AE31" s="1040"/>
      <c r="AF31" s="1035">
        <v>273</v>
      </c>
      <c r="AG31" s="1036"/>
      <c r="AH31" s="1036"/>
      <c r="AI31" s="1036"/>
      <c r="AJ31" s="1037"/>
      <c r="AK31" s="980">
        <v>263</v>
      </c>
      <c r="AL31" s="971"/>
      <c r="AM31" s="971"/>
      <c r="AN31" s="971"/>
      <c r="AO31" s="971"/>
      <c r="AP31" s="971">
        <v>512</v>
      </c>
      <c r="AQ31" s="971"/>
      <c r="AR31" s="971"/>
      <c r="AS31" s="971"/>
      <c r="AT31" s="971"/>
      <c r="AU31" s="971">
        <v>505</v>
      </c>
      <c r="AV31" s="971"/>
      <c r="AW31" s="971"/>
      <c r="AX31" s="971"/>
      <c r="AY31" s="971"/>
      <c r="AZ31" s="1041" t="s">
        <v>549</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378</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697</v>
      </c>
      <c r="AG63" s="959"/>
      <c r="AH63" s="959"/>
      <c r="AI63" s="959"/>
      <c r="AJ63" s="1022"/>
      <c r="AK63" s="1023"/>
      <c r="AL63" s="963"/>
      <c r="AM63" s="963"/>
      <c r="AN63" s="963"/>
      <c r="AO63" s="963"/>
      <c r="AP63" s="959">
        <v>1131</v>
      </c>
      <c r="AQ63" s="959"/>
      <c r="AR63" s="959"/>
      <c r="AS63" s="959"/>
      <c r="AT63" s="959"/>
      <c r="AU63" s="959">
        <v>1034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550</v>
      </c>
      <c r="C68" s="986"/>
      <c r="D68" s="986"/>
      <c r="E68" s="986"/>
      <c r="F68" s="986"/>
      <c r="G68" s="986"/>
      <c r="H68" s="986"/>
      <c r="I68" s="986"/>
      <c r="J68" s="986"/>
      <c r="K68" s="986"/>
      <c r="L68" s="986"/>
      <c r="M68" s="986"/>
      <c r="N68" s="986"/>
      <c r="O68" s="986"/>
      <c r="P68" s="987"/>
      <c r="Q68" s="988">
        <v>7139</v>
      </c>
      <c r="R68" s="982"/>
      <c r="S68" s="982"/>
      <c r="T68" s="982"/>
      <c r="U68" s="982"/>
      <c r="V68" s="982">
        <v>6167</v>
      </c>
      <c r="W68" s="982"/>
      <c r="X68" s="982"/>
      <c r="Y68" s="982"/>
      <c r="Z68" s="982"/>
      <c r="AA68" s="982">
        <v>972</v>
      </c>
      <c r="AB68" s="982"/>
      <c r="AC68" s="982"/>
      <c r="AD68" s="982"/>
      <c r="AE68" s="982"/>
      <c r="AF68" s="982">
        <v>972</v>
      </c>
      <c r="AG68" s="982"/>
      <c r="AH68" s="982"/>
      <c r="AI68" s="982"/>
      <c r="AJ68" s="982"/>
      <c r="AK68" s="982" t="s">
        <v>551</v>
      </c>
      <c r="AL68" s="982"/>
      <c r="AM68" s="982"/>
      <c r="AN68" s="982"/>
      <c r="AO68" s="982"/>
      <c r="AP68" s="982" t="s">
        <v>551</v>
      </c>
      <c r="AQ68" s="982"/>
      <c r="AR68" s="982"/>
      <c r="AS68" s="982"/>
      <c r="AT68" s="982"/>
      <c r="AU68" s="982" t="s">
        <v>551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552</v>
      </c>
      <c r="C69" s="975"/>
      <c r="D69" s="975"/>
      <c r="E69" s="975"/>
      <c r="F69" s="975"/>
      <c r="G69" s="975"/>
      <c r="H69" s="975"/>
      <c r="I69" s="975"/>
      <c r="J69" s="975"/>
      <c r="K69" s="975"/>
      <c r="L69" s="975"/>
      <c r="M69" s="975"/>
      <c r="N69" s="975"/>
      <c r="O69" s="975"/>
      <c r="P69" s="976"/>
      <c r="Q69" s="977">
        <v>2063</v>
      </c>
      <c r="R69" s="971"/>
      <c r="S69" s="971"/>
      <c r="T69" s="971"/>
      <c r="U69" s="971"/>
      <c r="V69" s="971">
        <v>1802</v>
      </c>
      <c r="W69" s="971"/>
      <c r="X69" s="971"/>
      <c r="Y69" s="971"/>
      <c r="Z69" s="971"/>
      <c r="AA69" s="971">
        <v>261</v>
      </c>
      <c r="AB69" s="971"/>
      <c r="AC69" s="971"/>
      <c r="AD69" s="971"/>
      <c r="AE69" s="971"/>
      <c r="AF69" s="971">
        <v>261</v>
      </c>
      <c r="AG69" s="971"/>
      <c r="AH69" s="971"/>
      <c r="AI69" s="971"/>
      <c r="AJ69" s="971"/>
      <c r="AK69" s="971" t="s">
        <v>551</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553</v>
      </c>
      <c r="C70" s="975"/>
      <c r="D70" s="975"/>
      <c r="E70" s="975"/>
      <c r="F70" s="975"/>
      <c r="G70" s="975"/>
      <c r="H70" s="975"/>
      <c r="I70" s="975"/>
      <c r="J70" s="975"/>
      <c r="K70" s="975"/>
      <c r="L70" s="975"/>
      <c r="M70" s="975"/>
      <c r="N70" s="975"/>
      <c r="O70" s="975"/>
      <c r="P70" s="976"/>
      <c r="Q70" s="977">
        <v>1017156</v>
      </c>
      <c r="R70" s="971"/>
      <c r="S70" s="971"/>
      <c r="T70" s="971"/>
      <c r="U70" s="971"/>
      <c r="V70" s="971">
        <v>995709</v>
      </c>
      <c r="W70" s="971"/>
      <c r="X70" s="971"/>
      <c r="Y70" s="971"/>
      <c r="Z70" s="971"/>
      <c r="AA70" s="971">
        <v>21447</v>
      </c>
      <c r="AB70" s="971"/>
      <c r="AC70" s="971"/>
      <c r="AD70" s="971"/>
      <c r="AE70" s="971"/>
      <c r="AF70" s="971">
        <v>21447</v>
      </c>
      <c r="AG70" s="971"/>
      <c r="AH70" s="971"/>
      <c r="AI70" s="971"/>
      <c r="AJ70" s="971"/>
      <c r="AK70" s="971">
        <v>1</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554</v>
      </c>
      <c r="C71" s="975"/>
      <c r="D71" s="975"/>
      <c r="E71" s="975"/>
      <c r="F71" s="975"/>
      <c r="G71" s="975"/>
      <c r="H71" s="975"/>
      <c r="I71" s="975"/>
      <c r="J71" s="975"/>
      <c r="K71" s="975"/>
      <c r="L71" s="975"/>
      <c r="M71" s="975"/>
      <c r="N71" s="975"/>
      <c r="O71" s="975"/>
      <c r="P71" s="976"/>
      <c r="Q71" s="977">
        <v>667</v>
      </c>
      <c r="R71" s="971"/>
      <c r="S71" s="971"/>
      <c r="T71" s="971"/>
      <c r="U71" s="971"/>
      <c r="V71" s="971">
        <v>641</v>
      </c>
      <c r="W71" s="971"/>
      <c r="X71" s="971"/>
      <c r="Y71" s="971"/>
      <c r="Z71" s="971"/>
      <c r="AA71" s="971">
        <v>26</v>
      </c>
      <c r="AB71" s="971"/>
      <c r="AC71" s="971"/>
      <c r="AD71" s="971"/>
      <c r="AE71" s="971"/>
      <c r="AF71" s="971">
        <v>26</v>
      </c>
      <c r="AG71" s="971"/>
      <c r="AH71" s="971"/>
      <c r="AI71" s="971"/>
      <c r="AJ71" s="971"/>
      <c r="AK71" s="971" t="s">
        <v>551</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555</v>
      </c>
      <c r="C72" s="975"/>
      <c r="D72" s="975"/>
      <c r="E72" s="975"/>
      <c r="F72" s="975"/>
      <c r="G72" s="975"/>
      <c r="H72" s="975"/>
      <c r="I72" s="975"/>
      <c r="J72" s="975"/>
      <c r="K72" s="975"/>
      <c r="L72" s="975"/>
      <c r="M72" s="975"/>
      <c r="N72" s="975"/>
      <c r="O72" s="975"/>
      <c r="P72" s="976"/>
      <c r="Q72" s="977">
        <v>10100</v>
      </c>
      <c r="R72" s="971"/>
      <c r="S72" s="971"/>
      <c r="T72" s="971"/>
      <c r="U72" s="971"/>
      <c r="V72" s="971">
        <v>9911</v>
      </c>
      <c r="W72" s="971"/>
      <c r="X72" s="971"/>
      <c r="Y72" s="971"/>
      <c r="Z72" s="971"/>
      <c r="AA72" s="971">
        <v>190</v>
      </c>
      <c r="AB72" s="971"/>
      <c r="AC72" s="971"/>
      <c r="AD72" s="971"/>
      <c r="AE72" s="971"/>
      <c r="AF72" s="971">
        <v>190</v>
      </c>
      <c r="AG72" s="971"/>
      <c r="AH72" s="971"/>
      <c r="AI72" s="971"/>
      <c r="AJ72" s="971"/>
      <c r="AK72" s="971">
        <v>59</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556</v>
      </c>
      <c r="C73" s="975"/>
      <c r="D73" s="975"/>
      <c r="E73" s="975"/>
      <c r="F73" s="975"/>
      <c r="G73" s="975"/>
      <c r="H73" s="975"/>
      <c r="I73" s="975"/>
      <c r="J73" s="975"/>
      <c r="K73" s="975"/>
      <c r="L73" s="975"/>
      <c r="M73" s="975"/>
      <c r="N73" s="975"/>
      <c r="O73" s="975"/>
      <c r="P73" s="976"/>
      <c r="Q73" s="977">
        <v>56045</v>
      </c>
      <c r="R73" s="971"/>
      <c r="S73" s="971"/>
      <c r="T73" s="971"/>
      <c r="U73" s="971"/>
      <c r="V73" s="971">
        <v>55253</v>
      </c>
      <c r="W73" s="971"/>
      <c r="X73" s="971"/>
      <c r="Y73" s="971"/>
      <c r="Z73" s="971"/>
      <c r="AA73" s="971">
        <v>792</v>
      </c>
      <c r="AB73" s="971"/>
      <c r="AC73" s="971"/>
      <c r="AD73" s="971"/>
      <c r="AE73" s="971"/>
      <c r="AF73" s="971">
        <v>792</v>
      </c>
      <c r="AG73" s="971"/>
      <c r="AH73" s="971"/>
      <c r="AI73" s="971"/>
      <c r="AJ73" s="971"/>
      <c r="AK73" s="971">
        <v>8352</v>
      </c>
      <c r="AL73" s="971"/>
      <c r="AM73" s="971"/>
      <c r="AN73" s="971"/>
      <c r="AO73" s="971"/>
      <c r="AP73" s="971" t="s">
        <v>551</v>
      </c>
      <c r="AQ73" s="971"/>
      <c r="AR73" s="971"/>
      <c r="AS73" s="971"/>
      <c r="AT73" s="971"/>
      <c r="AU73" s="971" t="s">
        <v>551</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378</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23688</v>
      </c>
      <c r="AG88" s="959"/>
      <c r="AH88" s="959"/>
      <c r="AI88" s="959"/>
      <c r="AJ88" s="959"/>
      <c r="AK88" s="963"/>
      <c r="AL88" s="963"/>
      <c r="AM88" s="963"/>
      <c r="AN88" s="963"/>
      <c r="AO88" s="963"/>
      <c r="AP88" s="959" t="s">
        <v>551</v>
      </c>
      <c r="AQ88" s="959"/>
      <c r="AR88" s="959"/>
      <c r="AS88" s="959"/>
      <c r="AT88" s="959"/>
      <c r="AU88" s="959" t="s">
        <v>551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521615</v>
      </c>
      <c r="AB110" s="889"/>
      <c r="AC110" s="889"/>
      <c r="AD110" s="889"/>
      <c r="AE110" s="890"/>
      <c r="AF110" s="891">
        <v>539510</v>
      </c>
      <c r="AG110" s="889"/>
      <c r="AH110" s="889"/>
      <c r="AI110" s="889"/>
      <c r="AJ110" s="890"/>
      <c r="AK110" s="891">
        <v>568886</v>
      </c>
      <c r="AL110" s="889"/>
      <c r="AM110" s="889"/>
      <c r="AN110" s="889"/>
      <c r="AO110" s="890"/>
      <c r="AP110" s="892">
        <v>19.5</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6730337</v>
      </c>
      <c r="BR110" s="842"/>
      <c r="BS110" s="842"/>
      <c r="BT110" s="842"/>
      <c r="BU110" s="842"/>
      <c r="BV110" s="842">
        <v>6654020</v>
      </c>
      <c r="BW110" s="842"/>
      <c r="BX110" s="842"/>
      <c r="BY110" s="842"/>
      <c r="BZ110" s="842"/>
      <c r="CA110" s="842">
        <v>6565671</v>
      </c>
      <c r="CB110" s="842"/>
      <c r="CC110" s="842"/>
      <c r="CD110" s="842"/>
      <c r="CE110" s="842"/>
      <c r="CF110" s="866">
        <v>225.1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938625</v>
      </c>
      <c r="BR112" s="817"/>
      <c r="BS112" s="817"/>
      <c r="BT112" s="817"/>
      <c r="BU112" s="817"/>
      <c r="BV112" s="817">
        <v>990729</v>
      </c>
      <c r="BW112" s="817"/>
      <c r="BX112" s="817"/>
      <c r="BY112" s="817"/>
      <c r="BZ112" s="817"/>
      <c r="CA112" s="817">
        <v>1034254</v>
      </c>
      <c r="CB112" s="817"/>
      <c r="CC112" s="817"/>
      <c r="CD112" s="817"/>
      <c r="CE112" s="817"/>
      <c r="CF112" s="875">
        <v>35.5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96936</v>
      </c>
      <c r="AB113" s="919"/>
      <c r="AC113" s="919"/>
      <c r="AD113" s="919"/>
      <c r="AE113" s="920"/>
      <c r="AF113" s="921">
        <v>116295</v>
      </c>
      <c r="AG113" s="919"/>
      <c r="AH113" s="919"/>
      <c r="AI113" s="919"/>
      <c r="AJ113" s="920"/>
      <c r="AK113" s="921">
        <v>110777</v>
      </c>
      <c r="AL113" s="919"/>
      <c r="AM113" s="919"/>
      <c r="AN113" s="919"/>
      <c r="AO113" s="920"/>
      <c r="AP113" s="922">
        <v>3.8</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1430977</v>
      </c>
      <c r="BR114" s="817"/>
      <c r="BS114" s="817"/>
      <c r="BT114" s="817"/>
      <c r="BU114" s="817"/>
      <c r="BV114" s="817">
        <v>1438891</v>
      </c>
      <c r="BW114" s="817"/>
      <c r="BX114" s="817"/>
      <c r="BY114" s="817"/>
      <c r="BZ114" s="817"/>
      <c r="CA114" s="817">
        <v>1399315</v>
      </c>
      <c r="CB114" s="817"/>
      <c r="CC114" s="817"/>
      <c r="CD114" s="817"/>
      <c r="CE114" s="817"/>
      <c r="CF114" s="875">
        <v>48</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418</v>
      </c>
      <c r="AB116" s="780"/>
      <c r="AC116" s="780"/>
      <c r="AD116" s="780"/>
      <c r="AE116" s="781"/>
      <c r="AF116" s="782">
        <v>711</v>
      </c>
      <c r="AG116" s="780"/>
      <c r="AH116" s="780"/>
      <c r="AI116" s="780"/>
      <c r="AJ116" s="781"/>
      <c r="AK116" s="782">
        <v>372</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618969</v>
      </c>
      <c r="AB117" s="903"/>
      <c r="AC117" s="903"/>
      <c r="AD117" s="903"/>
      <c r="AE117" s="904"/>
      <c r="AF117" s="905">
        <v>656516</v>
      </c>
      <c r="AG117" s="903"/>
      <c r="AH117" s="903"/>
      <c r="AI117" s="903"/>
      <c r="AJ117" s="904"/>
      <c r="AK117" s="905">
        <v>680035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9099939</v>
      </c>
      <c r="BR119" s="845"/>
      <c r="BS119" s="845"/>
      <c r="BT119" s="845"/>
      <c r="BU119" s="845"/>
      <c r="BV119" s="845">
        <v>9083640</v>
      </c>
      <c r="BW119" s="845"/>
      <c r="BX119" s="845"/>
      <c r="BY119" s="845"/>
      <c r="BZ119" s="845"/>
      <c r="CA119" s="845">
        <v>8999240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4257924</v>
      </c>
      <c r="BR120" s="842"/>
      <c r="BS120" s="842"/>
      <c r="BT120" s="842"/>
      <c r="BU120" s="842"/>
      <c r="BV120" s="842">
        <v>3837935</v>
      </c>
      <c r="BW120" s="842"/>
      <c r="BX120" s="842"/>
      <c r="BY120" s="842"/>
      <c r="BZ120" s="842"/>
      <c r="CA120" s="842">
        <v>3766232</v>
      </c>
      <c r="CB120" s="842"/>
      <c r="CC120" s="842"/>
      <c r="CD120" s="842"/>
      <c r="CE120" s="842"/>
      <c r="CF120" s="866">
        <v>129.1</v>
      </c>
      <c r="CG120" s="867"/>
      <c r="CH120" s="867"/>
      <c r="CI120" s="867"/>
      <c r="CJ120" s="867"/>
      <c r="CK120" s="868" t="s">
        <v>445</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528815</v>
      </c>
      <c r="DR120" s="842"/>
      <c r="DS120" s="842"/>
      <c r="DT120" s="842"/>
      <c r="DU120" s="842"/>
      <c r="DV120" s="843">
        <v>18.100000000000001</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448</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505439</v>
      </c>
      <c r="DR121" s="817"/>
      <c r="DS121" s="817"/>
      <c r="DT121" s="817"/>
      <c r="DU121" s="817"/>
      <c r="DV121" s="794">
        <v>17.3</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5481956</v>
      </c>
      <c r="BR122" s="845"/>
      <c r="BS122" s="845"/>
      <c r="BT122" s="845"/>
      <c r="BU122" s="845"/>
      <c r="BV122" s="845">
        <v>5413914</v>
      </c>
      <c r="BW122" s="845"/>
      <c r="BX122" s="845"/>
      <c r="BY122" s="845"/>
      <c r="BZ122" s="845"/>
      <c r="CA122" s="845">
        <v>5315026</v>
      </c>
      <c r="CB122" s="845"/>
      <c r="CC122" s="845"/>
      <c r="CD122" s="845"/>
      <c r="CE122" s="845"/>
      <c r="CF122" s="846">
        <v>182.3</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9739880</v>
      </c>
      <c r="BR123" s="833"/>
      <c r="BS123" s="833"/>
      <c r="BT123" s="833"/>
      <c r="BU123" s="833"/>
      <c r="BV123" s="833">
        <v>9251849</v>
      </c>
      <c r="BW123" s="833"/>
      <c r="BX123" s="833"/>
      <c r="BY123" s="833"/>
      <c r="BZ123" s="833"/>
      <c r="CA123" s="833">
        <v>9081258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938625</v>
      </c>
      <c r="DH124" s="764"/>
      <c r="DI124" s="764"/>
      <c r="DJ124" s="764"/>
      <c r="DK124" s="765"/>
      <c r="DL124" s="766">
        <v>990729</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8172</v>
      </c>
      <c r="AB128" s="801"/>
      <c r="AC128" s="801"/>
      <c r="AD128" s="801"/>
      <c r="AE128" s="802"/>
      <c r="AF128" s="803">
        <v>83</v>
      </c>
      <c r="AG128" s="801"/>
      <c r="AH128" s="801"/>
      <c r="AI128" s="801"/>
      <c r="AJ128" s="802"/>
      <c r="AK128" s="803" t="s">
        <v>122</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3451043</v>
      </c>
      <c r="AB129" s="780"/>
      <c r="AC129" s="780"/>
      <c r="AD129" s="780"/>
      <c r="AE129" s="781"/>
      <c r="AF129" s="782">
        <v>3364213</v>
      </c>
      <c r="AG129" s="780"/>
      <c r="AH129" s="780"/>
      <c r="AI129" s="780"/>
      <c r="AJ129" s="781"/>
      <c r="AK129" s="782">
        <v>3368178</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441762</v>
      </c>
      <c r="AB130" s="780"/>
      <c r="AC130" s="780"/>
      <c r="AD130" s="780"/>
      <c r="AE130" s="781"/>
      <c r="AF130" s="782">
        <v>434298</v>
      </c>
      <c r="AG130" s="780"/>
      <c r="AH130" s="780"/>
      <c r="AI130" s="780"/>
      <c r="AJ130" s="781"/>
      <c r="AK130" s="782">
        <v>451890</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3009281</v>
      </c>
      <c r="AB131" s="764"/>
      <c r="AC131" s="764"/>
      <c r="AD131" s="764"/>
      <c r="AE131" s="765"/>
      <c r="AF131" s="766">
        <v>2929915</v>
      </c>
      <c r="AG131" s="764"/>
      <c r="AH131" s="764"/>
      <c r="AI131" s="764"/>
      <c r="AJ131" s="765"/>
      <c r="AK131" s="766">
        <v>2916288</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5.6171224950000003</v>
      </c>
      <c r="AB132" s="745"/>
      <c r="AC132" s="745"/>
      <c r="AD132" s="745"/>
      <c r="AE132" s="746"/>
      <c r="AF132" s="747">
        <v>7.5816192620000002</v>
      </c>
      <c r="AG132" s="745"/>
      <c r="AH132" s="745"/>
      <c r="AI132" s="745"/>
      <c r="AJ132" s="746"/>
      <c r="AK132" s="747">
        <v>7.8231299510000003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5.4</v>
      </c>
      <c r="AB133" s="724"/>
      <c r="AC133" s="724"/>
      <c r="AD133" s="724"/>
      <c r="AE133" s="725"/>
      <c r="AF133" s="723">
        <v>6.1</v>
      </c>
      <c r="AG133" s="724"/>
      <c r="AH133" s="724"/>
      <c r="AI133" s="724"/>
      <c r="AJ133" s="725"/>
      <c r="AK133" s="723">
        <v>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QYzV+rGp6PVksEpsTcj3hu/VwL5jmpPcHexu8CtzI4ord5lL7HBSm/DNr6pRxSDSJfWWn1Aq9Irmn9FQEjUPw==" saltValue="z26umWLaxEhIp8fcBGcq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Db7MPEwCRQnoljRus1hIYJ8/3JvhkrPSXxkWbW4rpLG5eFpa672Tqsb6hDyfHpZ41plQlHTJfKLgLvjz7ieSw==" saltValue="FcZ+fmDgMNxBy+SM3qNb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DdVLoqzyj/k+/S4ZRQ48evEwIfsUvXBBM2Qp3yhuY+5j3iOmQy2NkWWVlQ5i4/kBYfXDo4UFDY5z6Kr1VsY0A==" saltValue="sGTvF7bMms4V8Y/X5A1P3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893842</v>
      </c>
      <c r="AP9" s="281">
        <v>213429</v>
      </c>
      <c r="AQ9" s="282">
        <v>217348</v>
      </c>
      <c r="AR9" s="283">
        <v>-1.8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42000</v>
      </c>
      <c r="AP10" s="284">
        <v>10029</v>
      </c>
      <c r="AQ10" s="285">
        <v>32038</v>
      </c>
      <c r="AR10" s="286">
        <v>-68.7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v>47904</v>
      </c>
      <c r="AP11" s="284">
        <v>11438</v>
      </c>
      <c r="AQ11" s="285">
        <v>835</v>
      </c>
      <c r="AR11" s="286">
        <v>1269.8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12504</v>
      </c>
      <c r="AP13" s="284">
        <v>2986</v>
      </c>
      <c r="AQ13" s="285">
        <v>7824</v>
      </c>
      <c r="AR13" s="286">
        <v>-61.8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36278</v>
      </c>
      <c r="AP14" s="284">
        <v>8662</v>
      </c>
      <c r="AQ14" s="285">
        <v>4511</v>
      </c>
      <c r="AR14" s="286">
        <v>92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-59888</v>
      </c>
      <c r="AP15" s="284">
        <v>-14300</v>
      </c>
      <c r="AQ15" s="285">
        <v>-13520</v>
      </c>
      <c r="AR15" s="286">
        <v>5.8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972640</v>
      </c>
      <c r="AP16" s="284">
        <v>232245</v>
      </c>
      <c r="AQ16" s="285">
        <v>249036</v>
      </c>
      <c r="AR16" s="286">
        <v>-6.7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24.12</v>
      </c>
      <c r="AP21" s="298">
        <v>21</v>
      </c>
      <c r="AQ21" s="299">
        <v>3.12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94.4</v>
      </c>
      <c r="AP22" s="303">
        <v>95.5</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568886</v>
      </c>
      <c r="AP32" s="312">
        <v>135837</v>
      </c>
      <c r="AQ32" s="313">
        <v>141939</v>
      </c>
      <c r="AR32" s="314">
        <v>-4.3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110777</v>
      </c>
      <c r="AP35" s="312">
        <v>26451</v>
      </c>
      <c r="AQ35" s="313">
        <v>33103</v>
      </c>
      <c r="AR35" s="314">
        <v>-20.100000000000001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t="s">
        <v>488</v>
      </c>
      <c r="AP36" s="312" t="s">
        <v>488</v>
      </c>
      <c r="AQ36" s="313">
        <v>3141</v>
      </c>
      <c r="AR36" s="314" t="s">
        <v>488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488</v>
      </c>
      <c r="AP37" s="312" t="s">
        <v>488</v>
      </c>
      <c r="AQ37" s="313">
        <v>429</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v>372</v>
      </c>
      <c r="AP38" s="315">
        <v>89</v>
      </c>
      <c r="AQ38" s="316">
        <v>16</v>
      </c>
      <c r="AR38" s="304">
        <v>456.3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t="s">
        <v>488</v>
      </c>
      <c r="AP39" s="312" t="s">
        <v>488</v>
      </c>
      <c r="AQ39" s="313">
        <v>-2776</v>
      </c>
      <c r="AR39" s="314" t="s">
        <v>488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-451890</v>
      </c>
      <c r="AP40" s="312">
        <v>-107901</v>
      </c>
      <c r="AQ40" s="313">
        <v>-127875</v>
      </c>
      <c r="AR40" s="314">
        <v>-15.6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228145</v>
      </c>
      <c r="AP41" s="312">
        <v>54476</v>
      </c>
      <c r="AQ41" s="313">
        <v>47977</v>
      </c>
      <c r="AR41" s="314">
        <v>13.5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2031795</v>
      </c>
      <c r="AN51" s="334">
        <v>429828</v>
      </c>
      <c r="AO51" s="335">
        <v>41.2</v>
      </c>
      <c r="AP51" s="336">
        <v>190274</v>
      </c>
      <c r="AQ51" s="337">
        <v>13.6</v>
      </c>
      <c r="AR51" s="338">
        <v>27.6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1813890</v>
      </c>
      <c r="AN52" s="342">
        <v>383730</v>
      </c>
      <c r="AO52" s="343">
        <v>50.8</v>
      </c>
      <c r="AP52" s="344">
        <v>88584</v>
      </c>
      <c r="AQ52" s="345">
        <v>7.3</v>
      </c>
      <c r="AR52" s="346">
        <v>43.5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2104270</v>
      </c>
      <c r="AN53" s="334">
        <v>455667</v>
      </c>
      <c r="AO53" s="335">
        <v>6</v>
      </c>
      <c r="AP53" s="336">
        <v>301035</v>
      </c>
      <c r="AQ53" s="337">
        <v>58.2</v>
      </c>
      <c r="AR53" s="338">
        <v>-52.2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1923482</v>
      </c>
      <c r="AN54" s="342">
        <v>416518</v>
      </c>
      <c r="AO54" s="343">
        <v>8.5</v>
      </c>
      <c r="AP54" s="344">
        <v>154376</v>
      </c>
      <c r="AQ54" s="345">
        <v>74.3</v>
      </c>
      <c r="AR54" s="346">
        <v>-65.8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883222</v>
      </c>
      <c r="AN55" s="334">
        <v>195058</v>
      </c>
      <c r="AO55" s="335">
        <v>-57.2</v>
      </c>
      <c r="AP55" s="336">
        <v>330026</v>
      </c>
      <c r="AQ55" s="337">
        <v>9.6</v>
      </c>
      <c r="AR55" s="338">
        <v>-66.8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722451</v>
      </c>
      <c r="AN56" s="342">
        <v>159552</v>
      </c>
      <c r="AO56" s="343">
        <v>-61.7</v>
      </c>
      <c r="AP56" s="344">
        <v>141075</v>
      </c>
      <c r="AQ56" s="345">
        <v>-8.6</v>
      </c>
      <c r="AR56" s="346">
        <v>-53.1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909168</v>
      </c>
      <c r="AN57" s="334">
        <v>209389</v>
      </c>
      <c r="AO57" s="335">
        <v>7.3</v>
      </c>
      <c r="AP57" s="336">
        <v>278179</v>
      </c>
      <c r="AQ57" s="337">
        <v>-15.7</v>
      </c>
      <c r="AR57" s="338">
        <v>23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696580</v>
      </c>
      <c r="AN58" s="342">
        <v>160428</v>
      </c>
      <c r="AO58" s="343">
        <v>0.5</v>
      </c>
      <c r="AP58" s="344">
        <v>122182</v>
      </c>
      <c r="AQ58" s="345">
        <v>-13.4</v>
      </c>
      <c r="AR58" s="346">
        <v>13.9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819062</v>
      </c>
      <c r="AN59" s="334">
        <v>195574</v>
      </c>
      <c r="AO59" s="335">
        <v>-6.6</v>
      </c>
      <c r="AP59" s="336">
        <v>283153</v>
      </c>
      <c r="AQ59" s="337">
        <v>1.8</v>
      </c>
      <c r="AR59" s="338">
        <v>-8.4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702587</v>
      </c>
      <c r="AN60" s="342">
        <v>167762</v>
      </c>
      <c r="AO60" s="343">
        <v>4.5999999999999996</v>
      </c>
      <c r="AP60" s="344">
        <v>127593</v>
      </c>
      <c r="AQ60" s="345">
        <v>4.4000000000000004</v>
      </c>
      <c r="AR60" s="346">
        <v>0.2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1349503</v>
      </c>
      <c r="AN61" s="349">
        <v>297103</v>
      </c>
      <c r="AO61" s="350">
        <v>-1.9</v>
      </c>
      <c r="AP61" s="351">
        <v>276533</v>
      </c>
      <c r="AQ61" s="352">
        <v>13.5</v>
      </c>
      <c r="AR61" s="338">
        <v>-15.4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1171798</v>
      </c>
      <c r="AN62" s="342">
        <v>257598</v>
      </c>
      <c r="AO62" s="343">
        <v>0.5</v>
      </c>
      <c r="AP62" s="344">
        <v>126762</v>
      </c>
      <c r="AQ62" s="345">
        <v>12.8</v>
      </c>
      <c r="AR62" s="346">
        <v>-12.3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V4tsh6O9/jvaqQ6CzNppLN3jPYjn9HWmk7U/X2+0w4rwTqjNbaVaopd8YJqyM8NwMeS7t9IqTbd8ZMpZjQrzA==" saltValue="138/LboVspcM1HS7EKO1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3UWgT3N/fCZM+UJOjGX2mmq7UVr71vVQKRvrYrNCQiBnJQO07ty+hqMuVoy62g5pazG7jSGm1F4gzfblkvcZKQ==" saltValue="A8A6algqGCIVbTtjtV1K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OS/SpD0V/KhEhx4qLrzpAzAZqWJxFVwBiBDeRBmWbrk5Qy++bB4AlZBKQ5ANdUpvOh4o0q/bnIOtX09/IlImsA==" saltValue="tgGi/wIb64HF7n8eZCpX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83.26</v>
      </c>
      <c r="G47" s="12">
        <v>79.709999999999994</v>
      </c>
      <c r="H47" s="12">
        <v>83.46</v>
      </c>
      <c r="I47" s="12">
        <v>73.05</v>
      </c>
      <c r="J47" s="13">
        <v>68.53</v>
      </c>
    </row>
    <row r="48" spans="2:10" ht="57.75" customHeight="1" x14ac:dyDescent="0.15">
      <c r="B48" s="14"/>
      <c r="C48" s="1141" t="s">
        <v>4</v>
      </c>
      <c r="D48" s="1141"/>
      <c r="E48" s="1142"/>
      <c r="F48" s="15">
        <v>1.61</v>
      </c>
      <c r="G48" s="16">
        <v>2.08</v>
      </c>
      <c r="H48" s="16">
        <v>3.49</v>
      </c>
      <c r="I48" s="16">
        <v>1.93</v>
      </c>
      <c r="J48" s="17">
        <v>3.21</v>
      </c>
    </row>
    <row r="49" spans="2:10" ht="57.75" customHeight="1" thickBot="1" x14ac:dyDescent="0.2">
      <c r="B49" s="18"/>
      <c r="C49" s="1143" t="s">
        <v>5</v>
      </c>
      <c r="D49" s="1143"/>
      <c r="E49" s="1144"/>
      <c r="F49" s="19" t="s">
        <v>531</v>
      </c>
      <c r="G49" s="20">
        <v>0.61</v>
      </c>
      <c r="H49" s="20">
        <v>11.28</v>
      </c>
      <c r="I49" s="20" t="s">
        <v>532</v>
      </c>
      <c r="J49" s="21" t="s">
        <v>533</v>
      </c>
    </row>
    <row r="50" spans="2:10" x14ac:dyDescent="0.15"/>
  </sheetData>
  <sheetProtection algorithmName="SHA-512" hashValue="QmJHC27JhDllw3prQb6iiXp1p8fsrBmJmSYwnfz4w47vHzq+9r5vfTOrUUlCBuXg8xiMKNVBJe0lyIO8KVvxAg==" saltValue="ZrD0IhOFjcGDp6IdouhT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佐竹　照代</cp:lastModifiedBy>
  <cp:lastPrinted>2025-03-17T08:37:33Z</cp:lastPrinted>
  <dcterms:created xsi:type="dcterms:W3CDTF">2025-02-19T03:08:20Z</dcterms:created>
  <dcterms:modified xsi:type="dcterms:W3CDTF">2025-03-18T02:04:35Z</dcterms:modified>
  <cp:category/>
</cp:coreProperties>
</file>